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524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Hypothekenbank (Actien-Gesellschaft)</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Osterstraße 31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30159 Hannover</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+49 511 3045 - 0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+49 511 3045 - 459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Mail@Deutsche-Hypo.de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www.deutsche-hypo.de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8778.200000000001</v>
      </c>
      <c r="E21" s="378" t="n">
        <v>8955.1</v>
      </c>
      <c r="F21" s="377" t="n">
        <v>9170.4</v>
      </c>
      <c r="G21" s="378" t="n">
        <v>9316.1</v>
      </c>
      <c r="H21" s="377" t="n">
        <v>8741.700000000001</v>
      </c>
      <c r="I21" s="378" t="n">
        <v>8893.299999999999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1</v>
      </c>
      <c r="H22" s="381" t="n">
        <v>0</v>
      </c>
      <c r="I22" s="382" t="n">
        <v>-2.9</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9019.5</v>
      </c>
      <c r="E23" s="386" t="n">
        <v>9920.799999999999</v>
      </c>
      <c r="F23" s="385" t="n">
        <v>10008.2</v>
      </c>
      <c r="G23" s="386" t="n">
        <v>10905.4</v>
      </c>
      <c r="H23" s="385" t="n">
        <v>9447.299999999999</v>
      </c>
      <c r="I23" s="386" t="n">
        <v>10349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14.4</v>
      </c>
      <c r="G24" s="390" t="n">
        <v>14.3</v>
      </c>
      <c r="H24" s="389" t="n">
        <v>24.7</v>
      </c>
      <c r="I24" s="390" t="n">
        <v>16.8</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241.3</v>
      </c>
      <c r="E28" s="400" t="n">
        <v>965.7</v>
      </c>
      <c r="F28" s="399" t="n">
        <v>837.8</v>
      </c>
      <c r="G28" s="400" t="n">
        <v>10.8</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3036.3</v>
      </c>
      <c r="E34" s="378" t="n">
        <v>3434.4</v>
      </c>
      <c r="F34" s="377" t="n">
        <v>3973.1</v>
      </c>
      <c r="G34" s="378" t="n">
        <v>4473.7</v>
      </c>
      <c r="H34" s="377" t="n">
        <v>3748.4</v>
      </c>
      <c r="I34" s="378" t="n">
        <v>4213.4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-7.3</v>
      </c>
      <c r="I35" s="382" t="n">
        <v>0</v>
      </c>
      <c r="J35" s="348" t="n"/>
    </row>
    <row customHeight="1" ht="15" r="36" s="349">
      <c r="A36" s="365" t="n">
        <v>1</v>
      </c>
      <c r="B36" s="391" t="inlineStr">
        <is>
          <t>Cover Pool</t>
        </is>
      </c>
      <c r="C36" s="376">
        <f>C34</f>
        <v/>
      </c>
      <c r="D36" s="385" t="n">
        <v>3192.4</v>
      </c>
      <c r="E36" s="386" t="n">
        <v>3635.2</v>
      </c>
      <c r="F36" s="385" t="n">
        <v>4539.1</v>
      </c>
      <c r="G36" s="386" t="n">
        <v>4951.9</v>
      </c>
      <c r="H36" s="385" t="n">
        <v>4060.8</v>
      </c>
      <c r="I36" s="386" t="n">
        <v>4484.1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0.8</v>
      </c>
      <c r="H37" s="389" t="n">
        <v>0</v>
      </c>
      <c r="I37" s="390" t="n">
        <v>7.4</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156.1</v>
      </c>
      <c r="E41" s="400" t="n">
        <v>200.8</v>
      </c>
      <c r="F41" s="399" t="n">
        <v>566</v>
      </c>
      <c r="G41" s="400" t="n">
        <v>478.2</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8778.200000000001</v>
      </c>
      <c r="E9" s="622" t="n">
        <v>8955.1</v>
      </c>
    </row>
    <row customHeight="1" ht="20.1" r="10" s="349">
      <c r="A10" s="623" t="n">
        <v>0</v>
      </c>
      <c r="B10" s="624" t="inlineStr">
        <is>
          <t>thereof percentage share of fixed-rate Pfandbriefe
section 28 para. 1 no. 9</t>
        </is>
      </c>
      <c r="C10" s="625" t="inlineStr">
        <is>
          <t>%</t>
        </is>
      </c>
      <c r="D10" s="626" t="n">
        <v>89.3</v>
      </c>
      <c r="E10" s="627" t="n">
        <v>94.52</v>
      </c>
    </row>
    <row customHeight="1" ht="8.1" r="11" s="349">
      <c r="A11" s="613" t="n">
        <v>0</v>
      </c>
      <c r="B11" s="628" t="n"/>
      <c r="C11" s="375" t="n"/>
      <c r="D11" s="375" t="n"/>
      <c r="E11" s="629" t="n"/>
    </row>
    <row customHeight="1" ht="15.95" r="12" s="349">
      <c r="A12" s="613" t="n">
        <v>0</v>
      </c>
      <c r="B12" s="630" t="inlineStr">
        <is>
          <t>Cover Pool</t>
        </is>
      </c>
      <c r="C12" s="631" t="inlineStr">
        <is>
          <t>(€ mn.)</t>
        </is>
      </c>
      <c r="D12" s="621" t="n">
        <v>9019.5</v>
      </c>
      <c r="E12" s="622" t="n">
        <v>9920.799999999999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75.06999999999999</v>
      </c>
      <c r="E16" s="635" t="n">
        <v>74.04000000000001</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20.2</v>
      </c>
      <c r="E18" s="635" t="n">
        <v>18.8</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544.9</v>
      </c>
      <c r="E21" s="635" t="n">
        <v>638.6</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30.8</v>
      </c>
      <c r="E26" s="635" t="n">
        <v>71.40000000000001</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5.1</v>
      </c>
      <c r="E28" s="635" t="n">
        <v>4.7</v>
      </c>
    </row>
    <row customHeight="1" ht="30" r="29" s="349">
      <c r="A29" s="613" t="n">
        <v>0</v>
      </c>
      <c r="B29" s="640" t="inlineStr">
        <is>
          <t>average loan-to-value ratio, weighted using the mortgage lending value
section 28 para. 2 no. 3</t>
        </is>
      </c>
      <c r="C29" s="636" t="inlineStr">
        <is>
          <t>%</t>
        </is>
      </c>
      <c r="D29" s="634" t="n">
        <v>57.97</v>
      </c>
      <c r="E29" s="635" t="n">
        <v>58.13</v>
      </c>
    </row>
    <row customHeight="1" ht="20.1" r="30" s="349">
      <c r="A30" s="613" t="n">
        <v>0</v>
      </c>
      <c r="B30" s="641" t="inlineStr">
        <is>
          <t>average loan-to-value ratio, weighted using the market value</t>
        </is>
      </c>
      <c r="C30" s="625" t="inlineStr">
        <is>
          <t>%</t>
        </is>
      </c>
      <c r="D30" s="642" t="n">
        <v>38.42</v>
      </c>
      <c r="E30" s="643" t="n">
        <v>72.33</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3036.3</v>
      </c>
      <c r="E34" s="649" t="n">
        <v>3434.4</v>
      </c>
    </row>
    <row customHeight="1" ht="20.1" r="35" s="349">
      <c r="A35" s="613" t="n">
        <v>1</v>
      </c>
      <c r="B35" s="624" t="inlineStr">
        <is>
          <t>thereof percentage share of fixed-rate Pfandbriefe
section 28 para. 1 no. 9</t>
        </is>
      </c>
      <c r="C35" s="625" t="inlineStr">
        <is>
          <t>%</t>
        </is>
      </c>
      <c r="D35" s="626" t="n">
        <v>87.75</v>
      </c>
      <c r="E35" s="627" t="n">
        <v>88.42</v>
      </c>
    </row>
    <row customHeight="1" ht="8.1" r="36" s="349">
      <c r="A36" s="613" t="n">
        <v>1</v>
      </c>
      <c r="B36" s="628" t="n"/>
      <c r="C36" s="375" t="n"/>
      <c r="D36" s="375" t="n"/>
      <c r="E36" s="629" t="n"/>
    </row>
    <row customHeight="1" ht="15.95" r="37" s="349">
      <c r="A37" s="613" t="n">
        <v>1</v>
      </c>
      <c r="B37" s="630" t="inlineStr">
        <is>
          <t>Cover Pool</t>
        </is>
      </c>
      <c r="C37" s="650" t="inlineStr">
        <is>
          <t>(€ mn.)</t>
        </is>
      </c>
      <c r="D37" s="648" t="n">
        <v>3192.4</v>
      </c>
      <c r="E37" s="649" t="n">
        <v>3635.2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83.28</v>
      </c>
      <c r="E41" s="635" t="n">
        <v>82.34999999999999</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11.9</v>
      </c>
      <c r="E42" s="635" t="n">
        <v>20</v>
      </c>
    </row>
    <row customHeight="1" ht="12.8" r="43" s="349">
      <c r="A43" s="613" t="n"/>
      <c r="B43" s="638" t="n"/>
      <c r="C43" s="636" t="inlineStr">
        <is>
          <t>CHF</t>
        </is>
      </c>
      <c r="D43" s="634" t="n">
        <v>82.2</v>
      </c>
      <c r="E43" s="635" t="n">
        <v>79.8</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117.2</v>
      </c>
      <c r="E46" s="635" t="n">
        <v>118.2</v>
      </c>
    </row>
    <row customHeight="1" ht="12.8" r="47" s="349">
      <c r="A47" s="613" t="n"/>
      <c r="B47" s="638" t="n"/>
      <c r="C47" s="636" t="inlineStr">
        <is>
          <t>HKD</t>
        </is>
      </c>
      <c r="D47" s="634" t="n">
        <v>0</v>
      </c>
      <c r="E47" s="635" t="n">
        <v>0</v>
      </c>
    </row>
    <row customHeight="1" ht="12.8" r="48" s="349">
      <c r="A48" s="613" t="n"/>
      <c r="B48" s="638" t="n"/>
      <c r="C48" s="636" t="inlineStr">
        <is>
          <t>JPY</t>
        </is>
      </c>
      <c r="D48" s="634" t="n">
        <v>-50.9</v>
      </c>
      <c r="E48" s="635" t="n">
        <v>-46.3</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182.5</v>
      </c>
      <c r="E51" s="635" t="n">
        <v>183.9</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DTH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Hypothekenbank (Actien-Gesellschaft)</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25</v>
      </c>
      <c r="E11" s="425" t="n">
        <v>696.8</v>
      </c>
      <c r="F11" s="424" t="n">
        <v>1406.8</v>
      </c>
      <c r="G11" s="425" t="n">
        <v>902.6</v>
      </c>
    </row>
    <row customHeight="1" ht="12.8" r="12" s="349">
      <c r="A12" s="365" t="n">
        <v>0</v>
      </c>
      <c r="B12" s="422" t="inlineStr">
        <is>
          <t>&gt; 0,5 years and &lt;= 1 year</t>
        </is>
      </c>
      <c r="C12" s="423" t="n"/>
      <c r="D12" s="424" t="n">
        <v>439.1</v>
      </c>
      <c r="E12" s="425" t="n">
        <v>835.5</v>
      </c>
      <c r="F12" s="424" t="n">
        <v>502.1</v>
      </c>
      <c r="G12" s="425" t="n">
        <v>618.7</v>
      </c>
    </row>
    <row customHeight="1" ht="12.8" r="13" s="349">
      <c r="A13" s="365" t="n">
        <v>0</v>
      </c>
      <c r="B13" s="422" t="inlineStr">
        <is>
          <t>&gt; 1  year and &lt;= 1,5 years</t>
        </is>
      </c>
      <c r="C13" s="423" t="n"/>
      <c r="D13" s="424" t="n">
        <v>528</v>
      </c>
      <c r="E13" s="425" t="n">
        <v>569.5</v>
      </c>
      <c r="F13" s="424" t="n">
        <v>24.9</v>
      </c>
      <c r="G13" s="425" t="n">
        <v>606.6</v>
      </c>
    </row>
    <row customHeight="1" ht="12.8" r="14" s="349">
      <c r="A14" s="365" t="n">
        <v>0</v>
      </c>
      <c r="B14" s="422" t="inlineStr">
        <is>
          <t>&gt; 1,5 years and &lt;= 2 years</t>
        </is>
      </c>
      <c r="C14" s="422" t="n"/>
      <c r="D14" s="426" t="n">
        <v>775</v>
      </c>
      <c r="E14" s="427" t="n">
        <v>680.6</v>
      </c>
      <c r="F14" s="426" t="n">
        <v>495.2</v>
      </c>
      <c r="G14" s="427" t="n">
        <v>732.3</v>
      </c>
    </row>
    <row customHeight="1" ht="12.8" r="15" s="349">
      <c r="A15" s="365" t="n">
        <v>0</v>
      </c>
      <c r="B15" s="422" t="inlineStr">
        <is>
          <t>&gt; 2 years and &lt;= 3 years</t>
        </is>
      </c>
      <c r="C15" s="422" t="n"/>
      <c r="D15" s="426" t="n">
        <v>1400</v>
      </c>
      <c r="E15" s="427" t="n">
        <v>1106.4</v>
      </c>
      <c r="F15" s="426" t="n">
        <v>1295.5</v>
      </c>
      <c r="G15" s="427" t="n">
        <v>1335.4</v>
      </c>
    </row>
    <row customHeight="1" ht="12.8" r="16" s="349">
      <c r="A16" s="365" t="n">
        <v>0</v>
      </c>
      <c r="B16" s="422" t="inlineStr">
        <is>
          <t>&gt; 3 years and &lt;= 4 years</t>
        </is>
      </c>
      <c r="C16" s="422" t="n"/>
      <c r="D16" s="426" t="n">
        <v>1815</v>
      </c>
      <c r="E16" s="427" t="n">
        <v>749.2</v>
      </c>
      <c r="F16" s="426" t="n">
        <v>894.8</v>
      </c>
      <c r="G16" s="427" t="n">
        <v>1046.8</v>
      </c>
    </row>
    <row customHeight="1" ht="12.8" r="17" s="349">
      <c r="A17" s="365" t="n">
        <v>0</v>
      </c>
      <c r="B17" s="422" t="inlineStr">
        <is>
          <t>&gt; 4 years and &lt;= 5 years</t>
        </is>
      </c>
      <c r="C17" s="422" t="n"/>
      <c r="D17" s="426" t="n">
        <v>1274.5</v>
      </c>
      <c r="E17" s="427" t="n">
        <v>929</v>
      </c>
      <c r="F17" s="426" t="n">
        <v>1307.4</v>
      </c>
      <c r="G17" s="427" t="n">
        <v>771.9</v>
      </c>
    </row>
    <row customHeight="1" ht="12.8" r="18" s="349">
      <c r="A18" s="365" t="n">
        <v>0</v>
      </c>
      <c r="B18" s="422" t="inlineStr">
        <is>
          <t>&gt; 5 years and &lt;= 10 years</t>
        </is>
      </c>
      <c r="C18" s="423" t="n"/>
      <c r="D18" s="424" t="n">
        <v>2208</v>
      </c>
      <c r="E18" s="425" t="n">
        <v>2891.4</v>
      </c>
      <c r="F18" s="424" t="n">
        <v>2716.7</v>
      </c>
      <c r="G18" s="425" t="n">
        <v>3284.1</v>
      </c>
    </row>
    <row customHeight="1" ht="12.8" r="19" s="349">
      <c r="A19" s="365" t="n">
        <v>0</v>
      </c>
      <c r="B19" s="422" t="inlineStr">
        <is>
          <t>&gt; 10 years</t>
        </is>
      </c>
      <c r="C19" s="423" t="n"/>
      <c r="D19" s="424" t="n">
        <v>313.6</v>
      </c>
      <c r="E19" s="425" t="n">
        <v>561.1</v>
      </c>
      <c r="F19" s="424" t="n">
        <v>311.7</v>
      </c>
      <c r="G19" s="425" t="n">
        <v>622.4</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192.9</v>
      </c>
      <c r="E24" s="425" t="n">
        <v>107</v>
      </c>
      <c r="F24" s="424" t="n">
        <v>178.2</v>
      </c>
      <c r="G24" s="425" t="n">
        <v>287.6</v>
      </c>
    </row>
    <row customHeight="1" ht="12.8" r="25" s="349">
      <c r="A25" s="365" t="n">
        <v>1</v>
      </c>
      <c r="B25" s="422" t="inlineStr">
        <is>
          <t>&gt; 0,5 years and &lt;= 1 year</t>
        </is>
      </c>
      <c r="C25" s="423" t="n"/>
      <c r="D25" s="424" t="n">
        <v>182.6</v>
      </c>
      <c r="E25" s="425" t="n">
        <v>221.1</v>
      </c>
      <c r="F25" s="424" t="n">
        <v>111.6</v>
      </c>
      <c r="G25" s="425" t="n">
        <v>396.6</v>
      </c>
    </row>
    <row customHeight="1" ht="12.8" r="26" s="349">
      <c r="A26" s="365" t="n">
        <v>1</v>
      </c>
      <c r="B26" s="422" t="inlineStr">
        <is>
          <t>&gt; 1  year and &lt;= 1,5 years</t>
        </is>
      </c>
      <c r="C26" s="423" t="n"/>
      <c r="D26" s="424" t="n">
        <v>73.7</v>
      </c>
      <c r="E26" s="425" t="n">
        <v>15.7</v>
      </c>
      <c r="F26" s="424" t="n">
        <v>182.7</v>
      </c>
      <c r="G26" s="425" t="n">
        <v>7.6</v>
      </c>
    </row>
    <row customHeight="1" ht="12.8" r="27" s="349">
      <c r="A27" s="365" t="n">
        <v>1</v>
      </c>
      <c r="B27" s="422" t="inlineStr">
        <is>
          <t>&gt; 1,5 years and &lt;= 2 years</t>
        </is>
      </c>
      <c r="C27" s="422" t="n"/>
      <c r="D27" s="426" t="n">
        <v>109</v>
      </c>
      <c r="E27" s="427" t="n">
        <v>77.90000000000001</v>
      </c>
      <c r="F27" s="426" t="n">
        <v>183.4</v>
      </c>
      <c r="G27" s="427" t="n">
        <v>46.8</v>
      </c>
    </row>
    <row customHeight="1" ht="12.8" r="28" s="349">
      <c r="A28" s="365" t="n">
        <v>1</v>
      </c>
      <c r="B28" s="422" t="inlineStr">
        <is>
          <t>&gt; 2 years and &lt;= 3 years</t>
        </is>
      </c>
      <c r="C28" s="422" t="n"/>
      <c r="D28" s="426" t="n">
        <v>339.5</v>
      </c>
      <c r="E28" s="427" t="n">
        <v>356</v>
      </c>
      <c r="F28" s="426" t="n">
        <v>183.4</v>
      </c>
      <c r="G28" s="427" t="n">
        <v>68.7</v>
      </c>
    </row>
    <row customHeight="1" ht="12.8" r="29" s="349">
      <c r="A29" s="365" t="n">
        <v>1</v>
      </c>
      <c r="B29" s="422" t="inlineStr">
        <is>
          <t>&gt; 3 years and &lt;= 4 years</t>
        </is>
      </c>
      <c r="C29" s="422" t="n"/>
      <c r="D29" s="426" t="n">
        <v>216.3</v>
      </c>
      <c r="E29" s="427" t="n">
        <v>281.5</v>
      </c>
      <c r="F29" s="426" t="n">
        <v>340.8</v>
      </c>
      <c r="G29" s="427" t="n">
        <v>327.3</v>
      </c>
    </row>
    <row customHeight="1" ht="12.8" r="30" s="349">
      <c r="A30" s="365" t="n">
        <v>1</v>
      </c>
      <c r="B30" s="422" t="inlineStr">
        <is>
          <t>&gt; 4 years and &lt;= 5 years</t>
        </is>
      </c>
      <c r="C30" s="422" t="n"/>
      <c r="D30" s="426" t="n">
        <v>147.2</v>
      </c>
      <c r="E30" s="427" t="n">
        <v>216.4</v>
      </c>
      <c r="F30" s="426" t="n">
        <v>217.1</v>
      </c>
      <c r="G30" s="427" t="n">
        <v>276.1</v>
      </c>
    </row>
    <row customHeight="1" ht="12.8" r="31" s="349">
      <c r="A31" s="365" t="n">
        <v>1</v>
      </c>
      <c r="B31" s="422" t="inlineStr">
        <is>
          <t>&gt; 5 years and &lt;= 10 years</t>
        </is>
      </c>
      <c r="C31" s="423" t="n"/>
      <c r="D31" s="424" t="n">
        <v>1139.7</v>
      </c>
      <c r="E31" s="425" t="n">
        <v>817.3</v>
      </c>
      <c r="F31" s="424" t="n">
        <v>1252.8</v>
      </c>
      <c r="G31" s="425" t="n">
        <v>948.4</v>
      </c>
    </row>
    <row customHeight="1" ht="12.8" r="32" s="349">
      <c r="A32" s="365" t="n">
        <v>1</v>
      </c>
      <c r="B32" s="422" t="inlineStr">
        <is>
          <t>&gt; 10 years</t>
        </is>
      </c>
      <c r="C32" s="423" t="n"/>
      <c r="D32" s="426" t="n">
        <v>635.4</v>
      </c>
      <c r="E32" s="427" t="n">
        <v>1099.5</v>
      </c>
      <c r="F32" s="426" t="n">
        <v>784.4</v>
      </c>
      <c r="G32" s="427" t="n">
        <v>1276.2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11.1</v>
      </c>
      <c r="E9" s="438" t="n">
        <v>12.2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35.1</v>
      </c>
      <c r="E10" s="440" t="n">
        <v>42.3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1084.4</v>
      </c>
      <c r="E11" s="440" t="n">
        <v>1174.4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7226.8</v>
      </c>
      <c r="E12" s="440" t="n">
        <v>7467.5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185.5</v>
      </c>
      <c r="E21" s="425" t="n">
        <v>238.2</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2881.9</v>
      </c>
      <c r="E22" s="440" t="n">
        <v>3247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125</v>
      </c>
      <c r="E23" s="446" t="n">
        <v>150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1.4</v>
      </c>
      <c r="H16" s="490" t="n">
        <v>67.40000000000001</v>
      </c>
      <c r="I16" s="490" t="n">
        <v>1572.8</v>
      </c>
      <c r="J16" s="490" t="n">
        <v>86.59999999999999</v>
      </c>
      <c r="K16" s="490" t="n">
        <v>0</v>
      </c>
      <c r="L16" s="490">
        <f>SUM(M16:R16)</f>
        <v/>
      </c>
      <c r="M16" s="490" t="n">
        <v>2672.7</v>
      </c>
      <c r="N16" s="490" t="n">
        <v>2896</v>
      </c>
      <c r="O16" s="490" t="n">
        <v>27.1</v>
      </c>
      <c r="P16" s="490" t="n">
        <v>579.8</v>
      </c>
      <c r="Q16" s="490" t="n">
        <v>392.2</v>
      </c>
      <c r="R16" s="490" t="n">
        <v>61.4</v>
      </c>
      <c r="S16" s="491" t="n">
        <v>0</v>
      </c>
      <c r="T16" s="490" t="n">
        <v>0</v>
      </c>
    </row>
    <row customHeight="1" ht="12.75" r="17" s="349">
      <c r="B17" s="348" t="n"/>
      <c r="C17" s="484" t="n"/>
      <c r="D17" s="484">
        <f>"year "&amp;(AktJahr-1)</f>
        <v/>
      </c>
      <c r="E17" s="492">
        <f>F17+L17</f>
        <v/>
      </c>
      <c r="F17" s="492">
        <f>SUM(G17:K17)</f>
        <v/>
      </c>
      <c r="G17" s="492" t="n">
        <v>3.2</v>
      </c>
      <c r="H17" s="492" t="n">
        <v>68.2</v>
      </c>
      <c r="I17" s="492" t="n">
        <v>1690.3</v>
      </c>
      <c r="J17" s="492" t="n">
        <v>62</v>
      </c>
      <c r="K17" s="492" t="n">
        <v>0</v>
      </c>
      <c r="L17" s="492">
        <f>SUM(M17:R17)</f>
        <v/>
      </c>
      <c r="M17" s="492" t="n">
        <v>2787</v>
      </c>
      <c r="N17" s="492" t="n">
        <v>2948.2</v>
      </c>
      <c r="O17" s="492" t="n">
        <v>27.1</v>
      </c>
      <c r="P17" s="492" t="n">
        <v>660.8</v>
      </c>
      <c r="Q17" s="492" t="n">
        <v>387.9</v>
      </c>
      <c r="R17" s="492" t="n">
        <v>61.7</v>
      </c>
      <c r="S17" s="493" t="n">
        <v>0</v>
      </c>
      <c r="T17" s="492" t="n">
        <v>0</v>
      </c>
    </row>
    <row customHeight="1" ht="12.8" r="18" s="349">
      <c r="B18" s="361" t="inlineStr">
        <is>
          <t>DE</t>
        </is>
      </c>
      <c r="C18" s="488" t="inlineStr">
        <is>
          <t>Germany</t>
        </is>
      </c>
      <c r="D18" s="489">
        <f>$D$16</f>
        <v/>
      </c>
      <c r="E18" s="490">
        <f>F18+L18</f>
        <v/>
      </c>
      <c r="F18" s="490">
        <f>SUM(G18:K18)</f>
        <v/>
      </c>
      <c r="G18" s="490" t="n">
        <v>1</v>
      </c>
      <c r="H18" s="490" t="n">
        <v>3</v>
      </c>
      <c r="I18" s="490" t="n">
        <v>336.4</v>
      </c>
      <c r="J18" s="490" t="n">
        <v>22.6</v>
      </c>
      <c r="K18" s="490" t="n">
        <v>0</v>
      </c>
      <c r="L18" s="490">
        <f>SUM(M18:R18)</f>
        <v/>
      </c>
      <c r="M18" s="490" t="n">
        <v>1216.5</v>
      </c>
      <c r="N18" s="490" t="n">
        <v>1712.1</v>
      </c>
      <c r="O18" s="490" t="n">
        <v>27.1</v>
      </c>
      <c r="P18" s="490" t="n">
        <v>359.8</v>
      </c>
      <c r="Q18" s="490" t="n">
        <v>328.3</v>
      </c>
      <c r="R18" s="490" t="n">
        <v>61.4</v>
      </c>
      <c r="S18" s="491" t="n">
        <v>0</v>
      </c>
      <c r="T18" s="490" t="n">
        <v>0</v>
      </c>
    </row>
    <row customHeight="1" ht="12.8" r="19" s="349">
      <c r="B19" s="348" t="n"/>
      <c r="C19" s="484" t="n"/>
      <c r="D19" s="484">
        <f>$D$17</f>
        <v/>
      </c>
      <c r="E19" s="492">
        <f>F19+L19</f>
        <v/>
      </c>
      <c r="F19" s="492">
        <f>SUM(G19:K19)</f>
        <v/>
      </c>
      <c r="G19" s="492" t="n">
        <v>2.8</v>
      </c>
      <c r="H19" s="492" t="n">
        <v>3.7</v>
      </c>
      <c r="I19" s="492" t="n">
        <v>450.5</v>
      </c>
      <c r="J19" s="492" t="n">
        <v>15.1</v>
      </c>
      <c r="K19" s="492" t="n">
        <v>0</v>
      </c>
      <c r="L19" s="492">
        <f>SUM(M19:R19)</f>
        <v/>
      </c>
      <c r="M19" s="492" t="n">
        <v>1342.3</v>
      </c>
      <c r="N19" s="492" t="n">
        <v>1798.3</v>
      </c>
      <c r="O19" s="492" t="n">
        <v>27.1</v>
      </c>
      <c r="P19" s="492" t="n">
        <v>411</v>
      </c>
      <c r="Q19" s="492" t="n">
        <v>288</v>
      </c>
      <c r="R19" s="492" t="n">
        <v>51</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96.3</v>
      </c>
      <c r="N20" s="490" t="n">
        <v>8.5</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84.7</v>
      </c>
      <c r="N21" s="492" t="n">
        <v>9.1</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7.5</v>
      </c>
      <c r="J22" s="490" t="n">
        <v>0</v>
      </c>
      <c r="K22" s="490" t="n">
        <v>0</v>
      </c>
      <c r="L22" s="490">
        <f>SUM(M22:R22)</f>
        <v/>
      </c>
      <c r="M22" s="490" t="n">
        <v>0</v>
      </c>
      <c r="N22" s="490" t="n">
        <v>25.6</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25.6</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0.4</v>
      </c>
      <c r="H36" s="490" t="n">
        <v>0</v>
      </c>
      <c r="I36" s="490" t="n">
        <v>211.3</v>
      </c>
      <c r="J36" s="490" t="n">
        <v>0</v>
      </c>
      <c r="K36" s="490" t="n">
        <v>0</v>
      </c>
      <c r="L36" s="490">
        <f>SUM(M36:R36)</f>
        <v/>
      </c>
      <c r="M36" s="490" t="n">
        <v>268.9</v>
      </c>
      <c r="N36" s="490" t="n">
        <v>253.5</v>
      </c>
      <c r="O36" s="490" t="n">
        <v>0</v>
      </c>
      <c r="P36" s="490" t="n">
        <v>40.1</v>
      </c>
      <c r="Q36" s="490" t="n">
        <v>10.7</v>
      </c>
      <c r="R36" s="490" t="n">
        <v>0</v>
      </c>
      <c r="S36" s="491" t="n">
        <v>0</v>
      </c>
      <c r="T36" s="490" t="n">
        <v>0</v>
      </c>
    </row>
    <row customHeight="1" ht="12.8" r="37" s="349">
      <c r="B37" s="348" t="n"/>
      <c r="C37" s="484" t="n"/>
      <c r="D37" s="484">
        <f>$D$17</f>
        <v/>
      </c>
      <c r="E37" s="492">
        <f>F37+L37</f>
        <v/>
      </c>
      <c r="F37" s="492">
        <f>SUM(G37:K37)</f>
        <v/>
      </c>
      <c r="G37" s="492" t="n">
        <v>0.4</v>
      </c>
      <c r="H37" s="492" t="n">
        <v>0</v>
      </c>
      <c r="I37" s="492" t="n">
        <v>213.1</v>
      </c>
      <c r="J37" s="492" t="n">
        <v>0</v>
      </c>
      <c r="K37" s="492" t="n">
        <v>0</v>
      </c>
      <c r="L37" s="492">
        <f>SUM(M37:R37)</f>
        <v/>
      </c>
      <c r="M37" s="492" t="n">
        <v>251.6</v>
      </c>
      <c r="N37" s="492" t="n">
        <v>276.4</v>
      </c>
      <c r="O37" s="492" t="n">
        <v>0</v>
      </c>
      <c r="P37" s="492" t="n">
        <v>40.1</v>
      </c>
      <c r="Q37" s="492" t="n">
        <v>54.1</v>
      </c>
      <c r="R37" s="492" t="n">
        <v>10.7</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77.8</v>
      </c>
      <c r="J38" s="490" t="n">
        <v>55.7</v>
      </c>
      <c r="K38" s="490" t="n">
        <v>0</v>
      </c>
      <c r="L38" s="490">
        <f>SUM(M38:R38)</f>
        <v/>
      </c>
      <c r="M38" s="490" t="n">
        <v>490.5</v>
      </c>
      <c r="N38" s="490" t="n">
        <v>431.3</v>
      </c>
      <c r="O38" s="490" t="n">
        <v>0</v>
      </c>
      <c r="P38" s="490" t="n">
        <v>10.7</v>
      </c>
      <c r="Q38" s="490" t="n">
        <v>36.4</v>
      </c>
      <c r="R38" s="490" t="n">
        <v>0</v>
      </c>
      <c r="S38" s="491" t="n">
        <v>0</v>
      </c>
      <c r="T38" s="490" t="n">
        <v>0</v>
      </c>
    </row>
    <row customHeight="1" ht="12.8" r="39" s="349">
      <c r="B39" s="348" t="n"/>
      <c r="C39" s="484" t="n"/>
      <c r="D39" s="484">
        <f>$D$17</f>
        <v/>
      </c>
      <c r="E39" s="492">
        <f>F39+L39</f>
        <v/>
      </c>
      <c r="F39" s="492">
        <f>SUM(G39:K39)</f>
        <v/>
      </c>
      <c r="G39" s="492" t="n">
        <v>0</v>
      </c>
      <c r="H39" s="492" t="n">
        <v>0</v>
      </c>
      <c r="I39" s="492" t="n">
        <v>79.09999999999999</v>
      </c>
      <c r="J39" s="492" t="n">
        <v>46.9</v>
      </c>
      <c r="K39" s="492" t="n">
        <v>0</v>
      </c>
      <c r="L39" s="492">
        <f>SUM(M39:R39)</f>
        <v/>
      </c>
      <c r="M39" s="492" t="n">
        <v>563.7</v>
      </c>
      <c r="N39" s="492" t="n">
        <v>438.5</v>
      </c>
      <c r="O39" s="492" t="n">
        <v>0</v>
      </c>
      <c r="P39" s="492" t="n">
        <v>10.9</v>
      </c>
      <c r="Q39" s="492" t="n">
        <v>25.1</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82.59999999999999</v>
      </c>
      <c r="N44" s="490" t="n">
        <v>49.6</v>
      </c>
      <c r="O44" s="490" t="n">
        <v>0</v>
      </c>
      <c r="P44" s="490" t="n">
        <v>0</v>
      </c>
      <c r="Q44" s="490" t="n">
        <v>16.8</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82.59999999999999</v>
      </c>
      <c r="N45" s="492" t="n">
        <v>34.1</v>
      </c>
      <c r="O45" s="492" t="n">
        <v>0</v>
      </c>
      <c r="P45" s="492" t="n">
        <v>0</v>
      </c>
      <c r="Q45" s="492" t="n">
        <v>8.800000000000001</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12.9</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12.9</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64.40000000000001</v>
      </c>
      <c r="I56" s="490" t="n">
        <v>939.8</v>
      </c>
      <c r="J56" s="490" t="n">
        <v>8.300000000000001</v>
      </c>
      <c r="K56" s="490" t="n">
        <v>0</v>
      </c>
      <c r="L56" s="490">
        <f>SUM(M56:R56)</f>
        <v/>
      </c>
      <c r="M56" s="490" t="n">
        <v>282.6</v>
      </c>
      <c r="N56" s="490" t="n">
        <v>197.4</v>
      </c>
      <c r="O56" s="490" t="n">
        <v>0</v>
      </c>
      <c r="P56" s="490" t="n">
        <v>139</v>
      </c>
      <c r="Q56" s="490" t="n">
        <v>0</v>
      </c>
      <c r="R56" s="490" t="n">
        <v>0</v>
      </c>
      <c r="S56" s="491" t="n">
        <v>0</v>
      </c>
      <c r="T56" s="490" t="n">
        <v>0</v>
      </c>
    </row>
    <row customHeight="1" ht="12.8" r="57" s="349">
      <c r="B57" s="348" t="n"/>
      <c r="C57" s="484" t="n"/>
      <c r="D57" s="484">
        <f>$D$17</f>
        <v/>
      </c>
      <c r="E57" s="492">
        <f>F57+L57</f>
        <v/>
      </c>
      <c r="F57" s="492">
        <f>SUM(G57:K57)</f>
        <v/>
      </c>
      <c r="G57" s="492" t="n">
        <v>0</v>
      </c>
      <c r="H57" s="492" t="n">
        <v>64.5</v>
      </c>
      <c r="I57" s="492" t="n">
        <v>947.6</v>
      </c>
      <c r="J57" s="492" t="n">
        <v>0</v>
      </c>
      <c r="K57" s="492" t="n">
        <v>0</v>
      </c>
      <c r="L57" s="492">
        <f>SUM(M57:R57)</f>
        <v/>
      </c>
      <c r="M57" s="492" t="n">
        <v>182.2</v>
      </c>
      <c r="N57" s="492" t="n">
        <v>207.8</v>
      </c>
      <c r="O57" s="492" t="n">
        <v>0</v>
      </c>
      <c r="P57" s="492" t="n">
        <v>167.7</v>
      </c>
      <c r="Q57" s="492" t="n">
        <v>11.9</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180</v>
      </c>
      <c r="N58" s="490" t="n">
        <v>144.2</v>
      </c>
      <c r="O58" s="490" t="n">
        <v>0</v>
      </c>
      <c r="P58" s="490" t="n">
        <v>22.5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188.5</v>
      </c>
      <c r="N59" s="492" t="n">
        <v>113</v>
      </c>
      <c r="O59" s="492" t="n">
        <v>0</v>
      </c>
      <c r="P59" s="492" t="n">
        <v>22.5</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7.9</v>
      </c>
      <c r="N68" s="490" t="n">
        <v>73.8</v>
      </c>
      <c r="O68" s="490" t="n">
        <v>0</v>
      </c>
      <c r="P68" s="490" t="n">
        <v>7.7</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45.4</v>
      </c>
      <c r="O69" s="492" t="n">
        <v>0</v>
      </c>
      <c r="P69" s="492" t="n">
        <v>8.6</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34.5</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78.5</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649.7</v>
      </c>
      <c r="H12" s="490" t="n">
        <v>1804.4</v>
      </c>
      <c r="I12" s="490" t="n">
        <v>32.8</v>
      </c>
      <c r="J12" s="534" t="n">
        <v>705.5</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726</v>
      </c>
      <c r="H13" s="539" t="n">
        <v>2059.6</v>
      </c>
      <c r="I13" s="539" t="n">
        <v>34.2</v>
      </c>
      <c r="J13" s="540" t="n">
        <v>815.4</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1417.9</v>
      </c>
      <c r="I14" s="490" t="n">
        <v>32.8</v>
      </c>
      <c r="J14" s="534" t="n">
        <v>323.8</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1589.9</v>
      </c>
      <c r="I15" s="539" t="n">
        <v>34.2</v>
      </c>
      <c r="J15" s="540" t="n">
        <v>433.2</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427.9</v>
      </c>
      <c r="H16" s="490" t="n">
        <v>8</v>
      </c>
      <c r="I16" s="490" t="n">
        <v>0</v>
      </c>
      <c r="J16" s="534" t="n">
        <v>25</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428.5</v>
      </c>
      <c r="H17" s="539" t="n">
        <v>9.6</v>
      </c>
      <c r="I17" s="539" t="n">
        <v>0</v>
      </c>
      <c r="J17" s="540" t="n">
        <v>25</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75</v>
      </c>
      <c r="I18" s="490" t="n">
        <v>0</v>
      </c>
      <c r="J18" s="534" t="n">
        <v>125</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125</v>
      </c>
      <c r="I19" s="539" t="n">
        <v>0</v>
      </c>
      <c r="J19" s="540" t="n">
        <v>125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9.199999999999999</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10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11.4</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22</v>
      </c>
      <c r="I33" s="539" t="n">
        <v>0</v>
      </c>
      <c r="J33" s="540" t="n">
        <v>11.6</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54.8</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55.8</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187.1</v>
      </c>
      <c r="H42" s="490" t="n">
        <v>39.4</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260.4</v>
      </c>
      <c r="H43" s="539" t="n">
        <v>48.8</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11.3</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12.6</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33.2</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32.6</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16.2</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16.2</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8</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8</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65.2</v>
      </c>
      <c r="I68" s="490" t="n">
        <v>0</v>
      </c>
      <c r="J68" s="534" t="n">
        <v>56.4</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64.09999999999999</v>
      </c>
      <c r="I69" s="539" t="n">
        <v>0</v>
      </c>
      <c r="J69" s="540" t="n">
        <v>55.5</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10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10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70.40000000000001</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67.5</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90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92.09999999999999</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1.5</v>
      </c>
      <c r="H84" s="490" t="n">
        <v>0</v>
      </c>
      <c r="I84" s="490" t="n">
        <v>0</v>
      </c>
      <c r="J84" s="534" t="n">
        <v>92.90000000000001</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4.5</v>
      </c>
      <c r="H85" s="539" t="n">
        <v>0</v>
      </c>
      <c r="I85" s="539" t="n">
        <v>0</v>
      </c>
      <c r="J85" s="540" t="n">
        <v>93.09999999999999</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662.1</v>
      </c>
      <c r="F13" s="490" t="n">
        <v>0</v>
      </c>
      <c r="G13" s="490" t="n">
        <v>150.7</v>
      </c>
      <c r="H13" s="490" t="n">
        <v>150.7</v>
      </c>
      <c r="I13" s="535" t="n">
        <v>511.4</v>
      </c>
    </row>
    <row customHeight="1" ht="12.8" r="14" s="349">
      <c r="B14" s="604" t="n"/>
      <c r="C14" s="439" t="n"/>
      <c r="D14" s="439">
        <f>"Jahr "&amp;(AktJahr-1)</f>
        <v/>
      </c>
      <c r="E14" s="536" t="n">
        <v>1224.4</v>
      </c>
      <c r="F14" s="539" t="n">
        <v>0</v>
      </c>
      <c r="G14" s="539" t="n">
        <v>521.5</v>
      </c>
      <c r="H14" s="539" t="n">
        <v>396.5</v>
      </c>
      <c r="I14" s="541" t="n">
        <v>702.9</v>
      </c>
    </row>
    <row customHeight="1" ht="12.8" r="15" s="349">
      <c r="B15" s="604" t="inlineStr">
        <is>
          <t>DE</t>
        </is>
      </c>
      <c r="C15" s="488" t="inlineStr">
        <is>
          <t>Germany</t>
        </is>
      </c>
      <c r="D15" s="489">
        <f>$D$13</f>
        <v/>
      </c>
      <c r="E15" s="531" t="n">
        <v>314.4</v>
      </c>
      <c r="F15" s="490" t="n">
        <v>0</v>
      </c>
      <c r="G15" s="490" t="n">
        <v>0</v>
      </c>
      <c r="H15" s="490" t="n">
        <v>0</v>
      </c>
      <c r="I15" s="535" t="n">
        <v>314.4</v>
      </c>
    </row>
    <row customHeight="1" ht="12.8" r="16" s="349">
      <c r="B16" s="604" t="n"/>
      <c r="C16" s="439" t="n"/>
      <c r="D16" s="439">
        <f>$D$14</f>
        <v/>
      </c>
      <c r="E16" s="536" t="n">
        <v>630.9</v>
      </c>
      <c r="F16" s="539" t="n">
        <v>0</v>
      </c>
      <c r="G16" s="539" t="n">
        <v>125</v>
      </c>
      <c r="H16" s="539" t="n">
        <v>0</v>
      </c>
      <c r="I16" s="541" t="n">
        <v>505.9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v>48</v>
      </c>
      <c r="F33" s="490" t="n">
        <v>0</v>
      </c>
      <c r="G33" s="490" t="n">
        <v>0</v>
      </c>
      <c r="H33" s="490" t="n">
        <v>0</v>
      </c>
      <c r="I33" s="535" t="n">
        <v>48</v>
      </c>
    </row>
    <row customHeight="1" ht="12.8" r="34" s="349">
      <c r="B34" s="604" t="n"/>
      <c r="C34" s="439" t="n"/>
      <c r="D34" s="439">
        <f>$D$14</f>
        <v/>
      </c>
      <c r="E34" s="536" t="n">
        <v>48</v>
      </c>
      <c r="F34" s="539" t="n">
        <v>0</v>
      </c>
      <c r="G34" s="539" t="n">
        <v>0</v>
      </c>
      <c r="H34" s="539" t="n">
        <v>0</v>
      </c>
      <c r="I34" s="541" t="n">
        <v>48</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15</v>
      </c>
      <c r="F43" s="490" t="n">
        <v>0</v>
      </c>
      <c r="G43" s="490" t="n">
        <v>15</v>
      </c>
      <c r="H43" s="490" t="n">
        <v>15</v>
      </c>
      <c r="I43" s="535" t="n">
        <v>0</v>
      </c>
    </row>
    <row customHeight="1" ht="12.8" r="44" s="349">
      <c r="B44" s="604" t="n"/>
      <c r="C44" s="439" t="n"/>
      <c r="D44" s="439">
        <f>$D$14</f>
        <v/>
      </c>
      <c r="E44" s="536" t="n">
        <v>78.5</v>
      </c>
      <c r="F44" s="539" t="n">
        <v>0</v>
      </c>
      <c r="G44" s="539" t="n">
        <v>78.5</v>
      </c>
      <c r="H44" s="539" t="n">
        <v>78.5</v>
      </c>
      <c r="I44" s="541" t="n">
        <v>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v>40</v>
      </c>
      <c r="F50" s="539" t="n">
        <v>0</v>
      </c>
      <c r="G50" s="539" t="n">
        <v>40</v>
      </c>
      <c r="H50" s="539" t="n">
        <v>40</v>
      </c>
      <c r="I50" s="541" t="n">
        <v>0</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50</v>
      </c>
      <c r="F53" s="490" t="n">
        <v>0</v>
      </c>
      <c r="G53" s="490" t="n">
        <v>50</v>
      </c>
      <c r="H53" s="490" t="n">
        <v>50</v>
      </c>
      <c r="I53" s="535" t="n">
        <v>0</v>
      </c>
    </row>
    <row customHeight="1" ht="12.8" r="54" s="349">
      <c r="B54" s="604" t="n"/>
      <c r="C54" s="439" t="n"/>
      <c r="D54" s="439">
        <f>$D$14</f>
        <v/>
      </c>
      <c r="E54" s="536" t="n">
        <v>50</v>
      </c>
      <c r="F54" s="539" t="n">
        <v>0</v>
      </c>
      <c r="G54" s="539" t="n">
        <v>50</v>
      </c>
      <c r="H54" s="539" t="n">
        <v>50</v>
      </c>
      <c r="I54" s="541" t="n">
        <v>0</v>
      </c>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v>149</v>
      </c>
      <c r="F73" s="490" t="n">
        <v>0</v>
      </c>
      <c r="G73" s="490" t="n">
        <v>0</v>
      </c>
      <c r="H73" s="490" t="n">
        <v>0</v>
      </c>
      <c r="I73" s="535" t="n">
        <v>149</v>
      </c>
    </row>
    <row customHeight="1" ht="12.8" r="74" s="349">
      <c r="B74" s="604" t="n"/>
      <c r="C74" s="439" t="n"/>
      <c r="D74" s="439">
        <f>$D$14</f>
        <v/>
      </c>
      <c r="E74" s="536" t="n">
        <v>149</v>
      </c>
      <c r="F74" s="539" t="n">
        <v>0</v>
      </c>
      <c r="G74" s="539" t="n">
        <v>0</v>
      </c>
      <c r="H74" s="539" t="n">
        <v>0</v>
      </c>
      <c r="I74" s="541" t="n">
        <v>149</v>
      </c>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40.7</v>
      </c>
      <c r="F85" s="490" t="n">
        <v>0</v>
      </c>
      <c r="G85" s="490" t="n">
        <v>40.7</v>
      </c>
      <c r="H85" s="490" t="n">
        <v>40.7</v>
      </c>
      <c r="I85" s="535" t="n">
        <v>0</v>
      </c>
    </row>
    <row customHeight="1" ht="12.8" r="86" s="349">
      <c r="B86" s="604" t="n"/>
      <c r="C86" s="439" t="n"/>
      <c r="D86" s="439">
        <f>$D$14</f>
        <v/>
      </c>
      <c r="E86" s="536" t="n">
        <v>228</v>
      </c>
      <c r="F86" s="539" t="n">
        <v>0</v>
      </c>
      <c r="G86" s="539" t="n">
        <v>228</v>
      </c>
      <c r="H86" s="539" t="n">
        <v>228</v>
      </c>
      <c r="I86" s="541" t="n">
        <v>0</v>
      </c>
    </row>
    <row customHeight="1" ht="12.8" r="87" s="349">
      <c r="B87" s="604" t="inlineStr">
        <is>
          <t>$u</t>
        </is>
      </c>
      <c r="C87" s="488" t="inlineStr">
        <is>
          <t>other states/institutions</t>
        </is>
      </c>
      <c r="D87" s="489">
        <f>$D$13</f>
        <v/>
      </c>
      <c r="E87" s="531" t="n">
        <v>45</v>
      </c>
      <c r="F87" s="490" t="n">
        <v>0</v>
      </c>
      <c r="G87" s="490" t="n">
        <v>45</v>
      </c>
      <c r="H87" s="490" t="n">
        <v>45</v>
      </c>
      <c r="I87" s="535" t="n">
        <v>0</v>
      </c>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