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4572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Aareal Bank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Paulinenstraße 15</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65189 Wiesbaden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+49 611 348 - 0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+49 611 348 - 2549</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aareal@aareal-bank.com</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www.aareal-bank.com</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12037.3</v>
      </c>
      <c r="E21" s="378" t="n">
        <v>10604</v>
      </c>
      <c r="F21" s="377" t="n">
        <v>12153</v>
      </c>
      <c r="G21" s="378" t="n">
        <v>11163.7</v>
      </c>
      <c r="H21" s="377" t="n">
        <v>13337.9</v>
      </c>
      <c r="I21" s="378" t="n">
        <v>11521.5</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88.8</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14025.2</v>
      </c>
      <c r="E23" s="386" t="n">
        <v>12464.3</v>
      </c>
      <c r="F23" s="385" t="n">
        <v>14614.5</v>
      </c>
      <c r="G23" s="386" t="n">
        <v>13381.6</v>
      </c>
      <c r="H23" s="385" t="n">
        <v>14866.8</v>
      </c>
      <c r="I23" s="386" t="n">
        <v>13445.6</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-95.3</v>
      </c>
      <c r="E24" s="390" t="n">
        <v>60.4</v>
      </c>
      <c r="F24" s="389" t="n">
        <v>0</v>
      </c>
      <c r="G24" s="390" t="n">
        <v>110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1987.9</v>
      </c>
      <c r="E28" s="400" t="n">
        <v>1860.3</v>
      </c>
      <c r="F28" s="399" t="n">
        <v>2461.5</v>
      </c>
      <c r="G28" s="400" t="n">
        <v>2217.9</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1391.8</v>
      </c>
      <c r="E34" s="378" t="n">
        <v>1507.9</v>
      </c>
      <c r="F34" s="377" t="n">
        <v>1654</v>
      </c>
      <c r="G34" s="378" t="n">
        <v>1962.6</v>
      </c>
      <c r="H34" s="377" t="n">
        <v>1464.8</v>
      </c>
      <c r="I34" s="378" t="n">
        <v>1875.9</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1531.6</v>
      </c>
      <c r="E36" s="386" t="n">
        <v>1627.8</v>
      </c>
      <c r="F36" s="385" t="n">
        <v>1876.7</v>
      </c>
      <c r="G36" s="386" t="n">
        <v>2267.8</v>
      </c>
      <c r="H36" s="385" t="n">
        <v>1576.5</v>
      </c>
      <c r="I36" s="386" t="n">
        <v>2092.1</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73.3</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139.8</v>
      </c>
      <c r="E41" s="400" t="n">
        <v>119.9</v>
      </c>
      <c r="F41" s="399" t="n">
        <v>222.7</v>
      </c>
      <c r="G41" s="400" t="n">
        <v>305.2</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0</v>
      </c>
      <c r="F13" s="490" t="n">
        <v>0</v>
      </c>
      <c r="G13" s="490" t="n">
        <v>0</v>
      </c>
      <c r="H13" s="535" t="n">
        <v>0</v>
      </c>
    </row>
    <row customHeight="1" ht="12.8" r="14" s="349">
      <c r="B14" s="604" t="n"/>
      <c r="C14" s="439" t="n"/>
      <c r="D14" s="439">
        <f>"Jahr "&amp;(AktJahr-1)</f>
        <v/>
      </c>
      <c r="E14" s="536" t="n">
        <v>15</v>
      </c>
      <c r="F14" s="539" t="n">
        <v>0</v>
      </c>
      <c r="G14" s="539" t="n">
        <v>15</v>
      </c>
      <c r="H14" s="541" t="n">
        <v>0</v>
      </c>
    </row>
    <row customHeight="1" ht="12.8" r="15" s="349">
      <c r="B15" s="604" t="inlineStr">
        <is>
          <t>DE</t>
        </is>
      </c>
      <c r="C15" s="488" t="inlineStr">
        <is>
          <t>Germany</t>
        </is>
      </c>
      <c r="D15" s="489">
        <f>$D$13</f>
        <v/>
      </c>
      <c r="E15" s="531" t="n">
        <v>0</v>
      </c>
      <c r="F15" s="490" t="n">
        <v>0</v>
      </c>
      <c r="G15" s="490" t="n">
        <v>0</v>
      </c>
      <c r="H15" s="535" t="n">
        <v>0</v>
      </c>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v>15</v>
      </c>
      <c r="F18" s="539" t="n">
        <v>0</v>
      </c>
      <c r="G18" s="539" t="n">
        <v>15</v>
      </c>
      <c r="H18" s="541" t="n">
        <v>0</v>
      </c>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12037.3</v>
      </c>
      <c r="E9" s="622" t="n">
        <v>10604</v>
      </c>
    </row>
    <row customHeight="1" ht="20.1" r="10" s="349">
      <c r="A10" s="623" t="n">
        <v>0</v>
      </c>
      <c r="B10" s="624" t="inlineStr">
        <is>
          <t>thereof percentage share of fixed-rate Pfandbriefe
section 28 para. 1 no. 9</t>
        </is>
      </c>
      <c r="C10" s="625" t="inlineStr">
        <is>
          <t>%</t>
        </is>
      </c>
      <c r="D10" s="626" t="n">
        <v>80.7</v>
      </c>
      <c r="E10" s="627" t="n">
        <v>76.7</v>
      </c>
    </row>
    <row customHeight="1" ht="8.1" r="11" s="349">
      <c r="A11" s="613" t="n">
        <v>0</v>
      </c>
      <c r="B11" s="628" t="n"/>
      <c r="C11" s="375" t="n"/>
      <c r="D11" s="375" t="n"/>
      <c r="E11" s="629" t="n"/>
    </row>
    <row customHeight="1" ht="15.95" r="12" s="349">
      <c r="A12" s="613" t="n">
        <v>0</v>
      </c>
      <c r="B12" s="630" t="inlineStr">
        <is>
          <t>Cover Pool</t>
        </is>
      </c>
      <c r="C12" s="631" t="inlineStr">
        <is>
          <t>(€ mn.)</t>
        </is>
      </c>
      <c r="D12" s="621" t="n">
        <v>14025.2</v>
      </c>
      <c r="E12" s="622" t="n">
        <v>12464.3</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54.3</v>
      </c>
      <c r="E16" s="635" t="n">
        <v>54.6</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26.2</v>
      </c>
      <c r="E17" s="635" t="n">
        <v>78</v>
      </c>
    </row>
    <row customHeight="1" ht="12.8" r="18" s="349">
      <c r="A18" s="613" t="n">
        <v>0</v>
      </c>
      <c r="B18" s="638" t="n"/>
      <c r="C18" s="636" t="inlineStr">
        <is>
          <t>CHF</t>
        </is>
      </c>
      <c r="D18" s="634" t="n">
        <v>67.90000000000001</v>
      </c>
      <c r="E18" s="635" t="n">
        <v>13.1</v>
      </c>
    </row>
    <row customHeight="1" ht="12.8" r="19" s="349">
      <c r="A19" s="613" t="n">
        <v>0</v>
      </c>
      <c r="B19" s="638" t="n"/>
      <c r="C19" s="636" t="inlineStr">
        <is>
          <t>CZK</t>
        </is>
      </c>
      <c r="D19" s="634" t="n">
        <v>0</v>
      </c>
      <c r="E19" s="635" t="n">
        <v>0</v>
      </c>
    </row>
    <row customHeight="1" ht="12.8" r="20" s="349">
      <c r="A20" s="613" t="n"/>
      <c r="B20" s="638" t="n"/>
      <c r="C20" s="636" t="inlineStr">
        <is>
          <t>DKK</t>
        </is>
      </c>
      <c r="D20" s="634" t="n">
        <v>51</v>
      </c>
      <c r="E20" s="635" t="n">
        <v>16.9</v>
      </c>
    </row>
    <row customHeight="1" ht="12.8" r="21" s="349">
      <c r="A21" s="613" t="n"/>
      <c r="B21" s="638" t="n"/>
      <c r="C21" s="636" t="inlineStr">
        <is>
          <t>GBP</t>
        </is>
      </c>
      <c r="D21" s="634" t="n">
        <v>207.8</v>
      </c>
      <c r="E21" s="635" t="n">
        <v>485.4</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83.3</v>
      </c>
      <c r="E25" s="635" t="n">
        <v>56.7</v>
      </c>
    </row>
    <row customHeight="1" ht="12.8" r="26" s="349">
      <c r="A26" s="613" t="n"/>
      <c r="B26" s="638" t="n"/>
      <c r="C26" s="636" t="inlineStr">
        <is>
          <t>USD</t>
        </is>
      </c>
      <c r="D26" s="634" t="n">
        <v>1019</v>
      </c>
      <c r="E26" s="635" t="n">
        <v>-177.6</v>
      </c>
    </row>
    <row customHeight="1" ht="12.8" r="27" s="349">
      <c r="A27" s="613" t="n">
        <v>0</v>
      </c>
      <c r="B27" s="639" t="n"/>
      <c r="C27" s="636" t="inlineStr">
        <is>
          <t>AUD</t>
        </is>
      </c>
      <c r="D27" s="634" t="n">
        <v>135.7</v>
      </c>
      <c r="E27" s="635" t="n">
        <v>67.2</v>
      </c>
    </row>
    <row customHeight="1" ht="30" r="28" s="349">
      <c r="A28" s="613" t="n">
        <v>0</v>
      </c>
      <c r="B28" s="640" t="inlineStr">
        <is>
          <t>volume-weighted average of the maturity
that has passed since the loan was granted (seasoning)
section 28 para. 1 no. 11</t>
        </is>
      </c>
      <c r="C28" s="636" t="inlineStr">
        <is>
          <t>years</t>
        </is>
      </c>
      <c r="D28" s="634" t="n">
        <v>4.7</v>
      </c>
      <c r="E28" s="635" t="n">
        <v>4.7</v>
      </c>
    </row>
    <row customHeight="1" ht="30" r="29" s="349">
      <c r="A29" s="613" t="n">
        <v>0</v>
      </c>
      <c r="B29" s="640" t="inlineStr">
        <is>
          <t>average loan-to-value ratio, weighted using the mortgage lending value
section 28 para. 2 no. 3</t>
        </is>
      </c>
      <c r="C29" s="636" t="inlineStr">
        <is>
          <t>%</t>
        </is>
      </c>
      <c r="D29" s="634" t="n">
        <v>55.6</v>
      </c>
      <c r="E29" s="635" t="n">
        <v>55.3</v>
      </c>
    </row>
    <row customHeight="1" ht="20.1" r="30" s="349">
      <c r="A30" s="613" t="n">
        <v>0</v>
      </c>
      <c r="B30" s="641" t="inlineStr">
        <is>
          <t>average loan-to-value ratio, weighted using the market value</t>
        </is>
      </c>
      <c r="C30" s="625" t="inlineStr">
        <is>
          <t>%</t>
        </is>
      </c>
      <c r="D30" s="642" t="n">
        <v>32.6</v>
      </c>
      <c r="E30" s="643" t="n">
        <v>33.4</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1391.8</v>
      </c>
      <c r="E34" s="649" t="n">
        <v>1507.9</v>
      </c>
    </row>
    <row customHeight="1" ht="20.1" r="35" s="349">
      <c r="A35" s="613" t="n">
        <v>1</v>
      </c>
      <c r="B35" s="624" t="inlineStr">
        <is>
          <t>thereof percentage share of fixed-rate Pfandbriefe
section 28 para. 1 no. 9</t>
        </is>
      </c>
      <c r="C35" s="625" t="inlineStr">
        <is>
          <t>%</t>
        </is>
      </c>
      <c r="D35" s="626" t="n">
        <v>95.7</v>
      </c>
      <c r="E35" s="627" t="n">
        <v>84.7</v>
      </c>
    </row>
    <row customHeight="1" ht="8.1" r="36" s="349">
      <c r="A36" s="613" t="n">
        <v>1</v>
      </c>
      <c r="B36" s="628" t="n"/>
      <c r="C36" s="375" t="n"/>
      <c r="D36" s="375" t="n"/>
      <c r="E36" s="629" t="n"/>
    </row>
    <row customHeight="1" ht="15.95" r="37" s="349">
      <c r="A37" s="613" t="n">
        <v>1</v>
      </c>
      <c r="B37" s="630" t="inlineStr">
        <is>
          <t>Cover Pool</t>
        </is>
      </c>
      <c r="C37" s="650" t="inlineStr">
        <is>
          <t>(€ mn.)</t>
        </is>
      </c>
      <c r="D37" s="648" t="n">
        <v>1531.6</v>
      </c>
      <c r="E37" s="649" t="n">
        <v>1627.8</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93.3</v>
      </c>
      <c r="E41" s="635" t="n">
        <v>90.59999999999999</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20.04.2022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AAR</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Aareal Bank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1348.7</v>
      </c>
      <c r="E11" s="425" t="n">
        <v>1555.7</v>
      </c>
      <c r="F11" s="424" t="n">
        <v>820.5</v>
      </c>
      <c r="G11" s="425" t="n">
        <v>812.7</v>
      </c>
    </row>
    <row customHeight="1" ht="12.8" r="12" s="349">
      <c r="A12" s="365" t="n">
        <v>0</v>
      </c>
      <c r="B12" s="422" t="inlineStr">
        <is>
          <t>&gt; 0,5 years and &lt;= 1 year</t>
        </is>
      </c>
      <c r="C12" s="423" t="n"/>
      <c r="D12" s="424" t="n">
        <v>1124.3</v>
      </c>
      <c r="E12" s="425" t="n">
        <v>745.8</v>
      </c>
      <c r="F12" s="424" t="n">
        <v>539.8</v>
      </c>
      <c r="G12" s="425" t="n">
        <v>765</v>
      </c>
    </row>
    <row customHeight="1" ht="12.8" r="13" s="349">
      <c r="A13" s="365" t="n">
        <v>0</v>
      </c>
      <c r="B13" s="422" t="inlineStr">
        <is>
          <t>&gt; 1  year and &lt;= 1,5 years</t>
        </is>
      </c>
      <c r="C13" s="423" t="n"/>
      <c r="D13" s="424" t="n">
        <v>809.4</v>
      </c>
      <c r="E13" s="425" t="n">
        <v>1286.9</v>
      </c>
      <c r="F13" s="424" t="n">
        <v>1346.4</v>
      </c>
      <c r="G13" s="425" t="n">
        <v>1340</v>
      </c>
    </row>
    <row customHeight="1" ht="12.8" r="14" s="349">
      <c r="A14" s="365" t="n">
        <v>0</v>
      </c>
      <c r="B14" s="422" t="inlineStr">
        <is>
          <t>&gt; 1,5 years and &lt;= 2 years</t>
        </is>
      </c>
      <c r="C14" s="422" t="n"/>
      <c r="D14" s="426" t="n">
        <v>944.1</v>
      </c>
      <c r="E14" s="427" t="n">
        <v>1585</v>
      </c>
      <c r="F14" s="426" t="n">
        <v>1124.3</v>
      </c>
      <c r="G14" s="427" t="n">
        <v>873.3</v>
      </c>
    </row>
    <row customHeight="1" ht="12.8" r="15" s="349">
      <c r="A15" s="365" t="n">
        <v>0</v>
      </c>
      <c r="B15" s="422" t="inlineStr">
        <is>
          <t>&gt; 2 years and &lt;= 3 years</t>
        </is>
      </c>
      <c r="C15" s="422" t="n"/>
      <c r="D15" s="426" t="n">
        <v>1433.4</v>
      </c>
      <c r="E15" s="427" t="n">
        <v>2129.5</v>
      </c>
      <c r="F15" s="426" t="n">
        <v>1765.7</v>
      </c>
      <c r="G15" s="427" t="n">
        <v>2738.4</v>
      </c>
    </row>
    <row customHeight="1" ht="12.8" r="16" s="349">
      <c r="A16" s="365" t="n">
        <v>0</v>
      </c>
      <c r="B16" s="422" t="inlineStr">
        <is>
          <t>&gt; 3 years and &lt;= 4 years</t>
        </is>
      </c>
      <c r="C16" s="422" t="n"/>
      <c r="D16" s="426" t="n">
        <v>1540.7</v>
      </c>
      <c r="E16" s="427" t="n">
        <v>2487.4</v>
      </c>
      <c r="F16" s="426" t="n">
        <v>1417.6</v>
      </c>
      <c r="G16" s="427" t="n">
        <v>2155.5</v>
      </c>
    </row>
    <row customHeight="1" ht="12.8" r="17" s="349">
      <c r="A17" s="365" t="n">
        <v>0</v>
      </c>
      <c r="B17" s="422" t="inlineStr">
        <is>
          <t>&gt; 4 years and &lt;= 5 years</t>
        </is>
      </c>
      <c r="C17" s="422" t="n"/>
      <c r="D17" s="426" t="n">
        <v>868.4</v>
      </c>
      <c r="E17" s="427" t="n">
        <v>2481.9</v>
      </c>
      <c r="F17" s="426" t="n">
        <v>889.8</v>
      </c>
      <c r="G17" s="427" t="n">
        <v>1764.5</v>
      </c>
    </row>
    <row customHeight="1" ht="12.8" r="18" s="349">
      <c r="A18" s="365" t="n">
        <v>0</v>
      </c>
      <c r="B18" s="422" t="inlineStr">
        <is>
          <t>&gt; 5 years and &lt;= 10 years</t>
        </is>
      </c>
      <c r="C18" s="423" t="n"/>
      <c r="D18" s="424" t="n">
        <v>3862.3</v>
      </c>
      <c r="E18" s="425" t="n">
        <v>1656.9</v>
      </c>
      <c r="F18" s="424" t="n">
        <v>2475.2</v>
      </c>
      <c r="G18" s="425" t="n">
        <v>2004.5</v>
      </c>
    </row>
    <row customHeight="1" ht="12.8" r="19" s="349">
      <c r="A19" s="365" t="n">
        <v>0</v>
      </c>
      <c r="B19" s="422" t="inlineStr">
        <is>
          <t>&gt; 10 years</t>
        </is>
      </c>
      <c r="C19" s="423" t="n"/>
      <c r="D19" s="424" t="n">
        <v>106</v>
      </c>
      <c r="E19" s="425" t="n">
        <v>96.09999999999999</v>
      </c>
      <c r="F19" s="424" t="n">
        <v>224.7</v>
      </c>
      <c r="G19" s="425" t="n">
        <v>10.4</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93.09999999999999</v>
      </c>
      <c r="E24" s="425" t="n">
        <v>49.5</v>
      </c>
      <c r="F24" s="424" t="n">
        <v>111.4</v>
      </c>
      <c r="G24" s="425" t="n">
        <v>118.1</v>
      </c>
    </row>
    <row customHeight="1" ht="12.8" r="25" s="349">
      <c r="A25" s="365" t="n">
        <v>1</v>
      </c>
      <c r="B25" s="422" t="inlineStr">
        <is>
          <t>&gt; 0,5 years and &lt;= 1 year</t>
        </is>
      </c>
      <c r="C25" s="423" t="n"/>
      <c r="D25" s="424" t="n">
        <v>103.5</v>
      </c>
      <c r="E25" s="425" t="n">
        <v>229.1</v>
      </c>
      <c r="F25" s="424" t="n">
        <v>4.9</v>
      </c>
      <c r="G25" s="425" t="n">
        <v>43</v>
      </c>
    </row>
    <row customHeight="1" ht="12.8" r="26" s="349">
      <c r="A26" s="365" t="n">
        <v>1</v>
      </c>
      <c r="B26" s="422" t="inlineStr">
        <is>
          <t>&gt; 1  year and &lt;= 1,5 years</t>
        </is>
      </c>
      <c r="C26" s="423" t="n"/>
      <c r="D26" s="424" t="n">
        <v>112.5</v>
      </c>
      <c r="E26" s="425" t="n">
        <v>106.7</v>
      </c>
      <c r="F26" s="424" t="n">
        <v>45.1</v>
      </c>
      <c r="G26" s="425" t="n">
        <v>49.5</v>
      </c>
    </row>
    <row customHeight="1" ht="12.8" r="27" s="349">
      <c r="A27" s="365" t="n">
        <v>1</v>
      </c>
      <c r="B27" s="422" t="inlineStr">
        <is>
          <t>&gt; 1,5 years and &lt;= 2 years</t>
        </is>
      </c>
      <c r="C27" s="422" t="n"/>
      <c r="D27" s="426" t="n">
        <v>73.09999999999999</v>
      </c>
      <c r="E27" s="427" t="n">
        <v>91.8</v>
      </c>
      <c r="F27" s="426" t="n">
        <v>101.2</v>
      </c>
      <c r="G27" s="427" t="n">
        <v>179.2</v>
      </c>
    </row>
    <row customHeight="1" ht="12.8" r="28" s="349">
      <c r="A28" s="365" t="n">
        <v>1</v>
      </c>
      <c r="B28" s="422" t="inlineStr">
        <is>
          <t>&gt; 2 years and &lt;= 3 years</t>
        </is>
      </c>
      <c r="C28" s="422" t="n"/>
      <c r="D28" s="426" t="n">
        <v>132.4</v>
      </c>
      <c r="E28" s="427" t="n">
        <v>70.90000000000001</v>
      </c>
      <c r="F28" s="426" t="n">
        <v>183.3</v>
      </c>
      <c r="G28" s="427" t="n">
        <v>151.5</v>
      </c>
    </row>
    <row customHeight="1" ht="12.8" r="29" s="349">
      <c r="A29" s="365" t="n">
        <v>1</v>
      </c>
      <c r="B29" s="422" t="inlineStr">
        <is>
          <t>&gt; 3 years and &lt;= 4 years</t>
        </is>
      </c>
      <c r="C29" s="422" t="n"/>
      <c r="D29" s="426" t="n">
        <v>230.7</v>
      </c>
      <c r="E29" s="427" t="n">
        <v>19.8</v>
      </c>
      <c r="F29" s="426" t="n">
        <v>130</v>
      </c>
      <c r="G29" s="427" t="n">
        <v>57.9</v>
      </c>
    </row>
    <row customHeight="1" ht="12.8" r="30" s="349">
      <c r="A30" s="365" t="n">
        <v>1</v>
      </c>
      <c r="B30" s="422" t="inlineStr">
        <is>
          <t>&gt; 4 years and &lt;= 5 years</t>
        </is>
      </c>
      <c r="C30" s="422" t="n"/>
      <c r="D30" s="426" t="n">
        <v>126.5</v>
      </c>
      <c r="E30" s="427" t="n">
        <v>80.3</v>
      </c>
      <c r="F30" s="426" t="n">
        <v>230.7</v>
      </c>
      <c r="G30" s="427" t="n">
        <v>34.8</v>
      </c>
    </row>
    <row customHeight="1" ht="12.8" r="31" s="349">
      <c r="A31" s="365" t="n">
        <v>1</v>
      </c>
      <c r="B31" s="422" t="inlineStr">
        <is>
          <t>&gt; 5 years and &lt;= 10 years</t>
        </is>
      </c>
      <c r="C31" s="423" t="n"/>
      <c r="D31" s="424" t="n">
        <v>286.8</v>
      </c>
      <c r="E31" s="425" t="n">
        <v>195.3</v>
      </c>
      <c r="F31" s="424" t="n">
        <v>408.7</v>
      </c>
      <c r="G31" s="425" t="n">
        <v>264.4</v>
      </c>
    </row>
    <row customHeight="1" ht="12.8" r="32" s="349">
      <c r="A32" s="365" t="n">
        <v>1</v>
      </c>
      <c r="B32" s="422" t="inlineStr">
        <is>
          <t>&gt; 10 years</t>
        </is>
      </c>
      <c r="C32" s="423" t="n"/>
      <c r="D32" s="426" t="n">
        <v>233.2</v>
      </c>
      <c r="E32" s="427" t="n">
        <v>688.2</v>
      </c>
      <c r="F32" s="426" t="n">
        <v>292.6</v>
      </c>
      <c r="G32" s="427" t="n">
        <v>729.4</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171.2</v>
      </c>
      <c r="E9" s="438" t="n">
        <v>224.1</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43.8</v>
      </c>
      <c r="E10" s="440" t="n">
        <v>46.2</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350.3</v>
      </c>
      <c r="E11" s="440" t="n">
        <v>438.2</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12173.2</v>
      </c>
      <c r="E12" s="440" t="n">
        <v>10995.3</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150.6</v>
      </c>
      <c r="E21" s="425" t="n">
        <v>168.4</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501.5</v>
      </c>
      <c r="E22" s="440" t="n">
        <v>464.9</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879.5</v>
      </c>
      <c r="E23" s="446" t="n">
        <v>979.5</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0.1</v>
      </c>
      <c r="H16" s="490" t="n">
        <v>121.7</v>
      </c>
      <c r="I16" s="490" t="n">
        <v>778.8</v>
      </c>
      <c r="J16" s="490" t="n">
        <v>0</v>
      </c>
      <c r="K16" s="490" t="n">
        <v>0</v>
      </c>
      <c r="L16" s="490">
        <f>SUM(M16:R16)</f>
        <v/>
      </c>
      <c r="M16" s="490" t="n">
        <v>4364.2</v>
      </c>
      <c r="N16" s="490" t="n">
        <v>2767.7</v>
      </c>
      <c r="O16" s="490" t="n">
        <v>1493.9</v>
      </c>
      <c r="P16" s="490" t="n">
        <v>3172.6</v>
      </c>
      <c r="Q16" s="490" t="n">
        <v>39.5</v>
      </c>
      <c r="R16" s="490" t="n">
        <v>0</v>
      </c>
      <c r="S16" s="491" t="n">
        <v>0</v>
      </c>
      <c r="T16" s="490" t="n">
        <v>0</v>
      </c>
    </row>
    <row customHeight="1" ht="12.75" r="17" s="349">
      <c r="B17" s="348" t="n"/>
      <c r="C17" s="484" t="n"/>
      <c r="D17" s="484">
        <f>"year "&amp;(AktJahr-1)</f>
        <v/>
      </c>
      <c r="E17" s="492">
        <f>F17+L17</f>
        <v/>
      </c>
      <c r="F17" s="492">
        <f>SUM(G17:K17)</f>
        <v/>
      </c>
      <c r="G17" s="492" t="n">
        <v>0.1</v>
      </c>
      <c r="H17" s="492" t="n">
        <v>160.1</v>
      </c>
      <c r="I17" s="492" t="n">
        <v>693.9</v>
      </c>
      <c r="J17" s="492" t="n">
        <v>0</v>
      </c>
      <c r="K17" s="492" t="n">
        <v>0</v>
      </c>
      <c r="L17" s="492">
        <f>SUM(M17:R17)</f>
        <v/>
      </c>
      <c r="M17" s="492" t="n">
        <v>3839.3</v>
      </c>
      <c r="N17" s="492" t="n">
        <v>2886.6</v>
      </c>
      <c r="O17" s="492" t="n">
        <v>1201.9</v>
      </c>
      <c r="P17" s="492" t="n">
        <v>2885.7</v>
      </c>
      <c r="Q17" s="492" t="n">
        <v>36.2</v>
      </c>
      <c r="R17" s="492" t="n">
        <v>0</v>
      </c>
      <c r="S17" s="493" t="n">
        <v>0.1</v>
      </c>
      <c r="T17" s="492" t="n">
        <v>0</v>
      </c>
    </row>
    <row customHeight="1" ht="12.8" r="18" s="349">
      <c r="B18" s="361" t="inlineStr">
        <is>
          <t>DE</t>
        </is>
      </c>
      <c r="C18" s="488" t="inlineStr">
        <is>
          <t>Germany</t>
        </is>
      </c>
      <c r="D18" s="489">
        <f>$D$16</f>
        <v/>
      </c>
      <c r="E18" s="490">
        <f>F18+L18</f>
        <v/>
      </c>
      <c r="F18" s="490">
        <f>SUM(G18:K18)</f>
        <v/>
      </c>
      <c r="G18" s="490" t="n">
        <v>0.1</v>
      </c>
      <c r="H18" s="490" t="n">
        <v>121.7</v>
      </c>
      <c r="I18" s="490" t="n">
        <v>447.3</v>
      </c>
      <c r="J18" s="490" t="n">
        <v>0</v>
      </c>
      <c r="K18" s="490" t="n">
        <v>0</v>
      </c>
      <c r="L18" s="490">
        <f>SUM(M18:R18)</f>
        <v/>
      </c>
      <c r="M18" s="490" t="n">
        <v>193.1</v>
      </c>
      <c r="N18" s="490" t="n">
        <v>392.5</v>
      </c>
      <c r="O18" s="490" t="n">
        <v>272.7</v>
      </c>
      <c r="P18" s="490" t="n">
        <v>277.8</v>
      </c>
      <c r="Q18" s="490" t="n">
        <v>0</v>
      </c>
      <c r="R18" s="490" t="n">
        <v>0</v>
      </c>
      <c r="S18" s="491" t="n">
        <v>0</v>
      </c>
      <c r="T18" s="490" t="n">
        <v>0</v>
      </c>
    </row>
    <row customHeight="1" ht="12.8" r="19" s="349">
      <c r="B19" s="348" t="n"/>
      <c r="C19" s="484" t="n"/>
      <c r="D19" s="484">
        <f>$D$17</f>
        <v/>
      </c>
      <c r="E19" s="492">
        <f>F19+L19</f>
        <v/>
      </c>
      <c r="F19" s="492">
        <f>SUM(G19:K19)</f>
        <v/>
      </c>
      <c r="G19" s="492" t="n">
        <v>0.1</v>
      </c>
      <c r="H19" s="492" t="n">
        <v>160.1</v>
      </c>
      <c r="I19" s="492" t="n">
        <v>441.9</v>
      </c>
      <c r="J19" s="492" t="n">
        <v>0</v>
      </c>
      <c r="K19" s="492" t="n">
        <v>0</v>
      </c>
      <c r="L19" s="492">
        <f>SUM(M19:R19)</f>
        <v/>
      </c>
      <c r="M19" s="492" t="n">
        <v>280.6</v>
      </c>
      <c r="N19" s="492" t="n">
        <v>437.2</v>
      </c>
      <c r="O19" s="492" t="n">
        <v>241.1</v>
      </c>
      <c r="P19" s="492" t="n">
        <v>281.7</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122</v>
      </c>
      <c r="O20" s="490" t="n">
        <v>8</v>
      </c>
      <c r="P20" s="490" t="n">
        <v>14.7</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122</v>
      </c>
      <c r="O21" s="492" t="n">
        <v>8</v>
      </c>
      <c r="P21" s="492" t="n">
        <v>14.7</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96.5</v>
      </c>
      <c r="N22" s="490" t="n">
        <v>66.59999999999999</v>
      </c>
      <c r="O22" s="490" t="n">
        <v>10</v>
      </c>
      <c r="P22" s="490" t="n">
        <v>58.1</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96.5</v>
      </c>
      <c r="N23" s="492" t="n">
        <v>66.59999999999999</v>
      </c>
      <c r="O23" s="492" t="n">
        <v>0</v>
      </c>
      <c r="P23" s="492" t="n">
        <v>58.1</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67.7</v>
      </c>
      <c r="P28" s="490" t="n">
        <v>10.2</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67.7</v>
      </c>
      <c r="P29" s="492" t="n">
        <v>10.2</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47.4</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0.7</v>
      </c>
      <c r="O31" s="492" t="n">
        <v>21.9</v>
      </c>
      <c r="P31" s="492" t="n">
        <v>13.9</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18.7</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18.7</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58.4</v>
      </c>
      <c r="N34" s="490" t="n">
        <v>181</v>
      </c>
      <c r="O34" s="490" t="n">
        <v>35.3</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58.4</v>
      </c>
      <c r="N35" s="492" t="n">
        <v>189.7</v>
      </c>
      <c r="O35" s="492" t="n">
        <v>35.3</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948.7</v>
      </c>
      <c r="N36" s="490" t="n">
        <v>117</v>
      </c>
      <c r="O36" s="490" t="n">
        <v>110.1</v>
      </c>
      <c r="P36" s="490" t="n">
        <v>151.9</v>
      </c>
      <c r="Q36" s="490" t="n">
        <v>39.5</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918</v>
      </c>
      <c r="N37" s="492" t="n">
        <v>116.1</v>
      </c>
      <c r="O37" s="492" t="n">
        <v>100.1</v>
      </c>
      <c r="P37" s="492" t="n">
        <v>124.7</v>
      </c>
      <c r="Q37" s="492" t="n">
        <v>36.2</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163.8</v>
      </c>
      <c r="J38" s="490" t="n">
        <v>0</v>
      </c>
      <c r="K38" s="490" t="n">
        <v>0</v>
      </c>
      <c r="L38" s="490">
        <f>SUM(M38:R38)</f>
        <v/>
      </c>
      <c r="M38" s="490" t="n">
        <v>403.9</v>
      </c>
      <c r="N38" s="490" t="n">
        <v>389.5</v>
      </c>
      <c r="O38" s="490" t="n">
        <v>236</v>
      </c>
      <c r="P38" s="490" t="n">
        <v>759.9</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162.6</v>
      </c>
      <c r="J39" s="492" t="n">
        <v>0</v>
      </c>
      <c r="K39" s="492" t="n">
        <v>0</v>
      </c>
      <c r="L39" s="492">
        <f>SUM(M39:R39)</f>
        <v/>
      </c>
      <c r="M39" s="492" t="n">
        <v>178</v>
      </c>
      <c r="N39" s="492" t="n">
        <v>503.6</v>
      </c>
      <c r="O39" s="492" t="n">
        <v>276.6</v>
      </c>
      <c r="P39" s="492" t="n">
        <v>639.2</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80.2</v>
      </c>
      <c r="N46" s="490" t="n">
        <v>325</v>
      </c>
      <c r="O46" s="490" t="n">
        <v>8.199999999999999</v>
      </c>
      <c r="P46" s="490" t="n">
        <v>41.4</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87.59999999999999</v>
      </c>
      <c r="N47" s="492" t="n">
        <v>322</v>
      </c>
      <c r="O47" s="492" t="n">
        <v>23.4</v>
      </c>
      <c r="P47" s="492" t="n">
        <v>54.7</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47</v>
      </c>
      <c r="N52" s="490" t="n">
        <v>0</v>
      </c>
      <c r="O52" s="490" t="n">
        <v>0</v>
      </c>
      <c r="P52" s="490" t="n">
        <v>4.5</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47</v>
      </c>
      <c r="N53" s="492" t="n">
        <v>0</v>
      </c>
      <c r="O53" s="492" t="n">
        <v>0</v>
      </c>
      <c r="P53" s="492" t="n">
        <v>4.5</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34.3</v>
      </c>
      <c r="N56" s="490" t="n">
        <v>0</v>
      </c>
      <c r="O56" s="490" t="n">
        <v>119.1</v>
      </c>
      <c r="P56" s="490" t="n">
        <v>411.7</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35.7</v>
      </c>
      <c r="N57" s="492" t="n">
        <v>10.6</v>
      </c>
      <c r="O57" s="492" t="n">
        <v>36.6</v>
      </c>
      <c r="P57" s="492" t="n">
        <v>487.8</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77.59999999999999</v>
      </c>
      <c r="N58" s="490" t="n">
        <v>103.2</v>
      </c>
      <c r="O58" s="490" t="n">
        <v>327.6</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73.8</v>
      </c>
      <c r="N59" s="492" t="n">
        <v>107.6</v>
      </c>
      <c r="O59" s="492" t="n">
        <v>137</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89.09999999999999</v>
      </c>
      <c r="N68" s="490" t="n">
        <v>609.2</v>
      </c>
      <c r="O68" s="490" t="n">
        <v>69.2</v>
      </c>
      <c r="P68" s="490" t="n">
        <v>51.2</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98.59999999999999</v>
      </c>
      <c r="N69" s="492" t="n">
        <v>493.6</v>
      </c>
      <c r="O69" s="492" t="n">
        <v>95.90000000000001</v>
      </c>
      <c r="P69" s="492" t="n">
        <v>52.9</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202.4</v>
      </c>
      <c r="N70" s="490" t="n">
        <v>147.6</v>
      </c>
      <c r="O70" s="490" t="n">
        <v>166.4</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161.7</v>
      </c>
      <c r="N71" s="492" t="n">
        <v>103.4</v>
      </c>
      <c r="O71" s="492" t="n">
        <v>143.1</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357.8</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336.3</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214.8</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199.2</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14.8</v>
      </c>
      <c r="J84" s="490" t="n">
        <v>0</v>
      </c>
      <c r="K84" s="490" t="n">
        <v>0</v>
      </c>
      <c r="L84" s="490">
        <f>SUM(M84:R84)</f>
        <v/>
      </c>
      <c r="M84" s="490" t="n">
        <v>2133</v>
      </c>
      <c r="N84" s="490" t="n">
        <v>295.4</v>
      </c>
      <c r="O84" s="490" t="n">
        <v>48.1</v>
      </c>
      <c r="P84" s="490" t="n">
        <v>703.3</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14</v>
      </c>
      <c r="J85" s="492" t="n">
        <v>0</v>
      </c>
      <c r="K85" s="492" t="n">
        <v>0</v>
      </c>
      <c r="L85" s="492">
        <f>SUM(M85:R85)</f>
        <v/>
      </c>
      <c r="M85" s="492" t="n">
        <v>1803.4</v>
      </c>
      <c r="N85" s="492" t="n">
        <v>394.8</v>
      </c>
      <c r="O85" s="492" t="n">
        <v>0</v>
      </c>
      <c r="P85" s="492" t="n">
        <v>607.8</v>
      </c>
      <c r="Q85" s="492" t="n">
        <v>0</v>
      </c>
      <c r="R85" s="492" t="n">
        <v>0</v>
      </c>
      <c r="S85" s="493" t="n">
        <v>0.1</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152.9</v>
      </c>
      <c r="J86" s="490" t="n">
        <v>0</v>
      </c>
      <c r="K86" s="490" t="n">
        <v>0</v>
      </c>
      <c r="L86" s="490">
        <f>SUM(M86:R86)</f>
        <v/>
      </c>
      <c r="M86" s="490" t="n">
        <v>0</v>
      </c>
      <c r="N86" s="490" t="n">
        <v>0</v>
      </c>
      <c r="O86" s="490" t="n">
        <v>15.5</v>
      </c>
      <c r="P86" s="490" t="n">
        <v>67.90000000000001</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75.40000000000001</v>
      </c>
      <c r="J87" s="492" t="n">
        <v>0</v>
      </c>
      <c r="K87" s="492" t="n">
        <v>0</v>
      </c>
      <c r="L87" s="492">
        <f>SUM(M87:R87)</f>
        <v/>
      </c>
      <c r="M87" s="492" t="n">
        <v>0</v>
      </c>
      <c r="N87" s="492" t="n">
        <v>0</v>
      </c>
      <c r="O87" s="492" t="n">
        <v>15.2</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200</v>
      </c>
      <c r="H12" s="490" t="n">
        <v>971.8</v>
      </c>
      <c r="I12" s="490" t="n">
        <v>269.4</v>
      </c>
      <c r="J12" s="534" t="n">
        <v>18</v>
      </c>
      <c r="K12" s="533" t="n">
        <v>50.1</v>
      </c>
      <c r="L12" s="490" t="n">
        <v>0.8</v>
      </c>
      <c r="M12" s="490" t="n">
        <v>21.5</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205</v>
      </c>
      <c r="H13" s="539" t="n">
        <v>975.1</v>
      </c>
      <c r="I13" s="539" t="n">
        <v>294.3</v>
      </c>
      <c r="J13" s="540" t="n">
        <v>18</v>
      </c>
      <c r="K13" s="538" t="n">
        <v>95.09999999999999</v>
      </c>
      <c r="L13" s="539" t="n">
        <v>1.3</v>
      </c>
      <c r="M13" s="539" t="n">
        <v>23.9</v>
      </c>
      <c r="N13" s="541" t="n">
        <v>0.1</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876.8</v>
      </c>
      <c r="I14" s="490" t="n">
        <v>249.4</v>
      </c>
      <c r="J14" s="534" t="n">
        <v>18</v>
      </c>
      <c r="K14" s="533" t="n">
        <v>0.1</v>
      </c>
      <c r="L14" s="490" t="n">
        <v>0.8</v>
      </c>
      <c r="M14" s="490" t="n">
        <v>21.5</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930.1</v>
      </c>
      <c r="I15" s="539" t="n">
        <v>274.3</v>
      </c>
      <c r="J15" s="540" t="n">
        <v>18</v>
      </c>
      <c r="K15" s="538" t="n">
        <v>0.1</v>
      </c>
      <c r="L15" s="539" t="n">
        <v>1.3</v>
      </c>
      <c r="M15" s="539" t="n">
        <v>23.9</v>
      </c>
      <c r="N15" s="541" t="n">
        <v>0.1</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200</v>
      </c>
      <c r="H16" s="490" t="n">
        <v>25</v>
      </c>
      <c r="I16" s="490" t="n">
        <v>0</v>
      </c>
      <c r="J16" s="534" t="n">
        <v>0</v>
      </c>
      <c r="K16" s="533" t="n">
        <v>50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200</v>
      </c>
      <c r="H17" s="539" t="n">
        <v>25</v>
      </c>
      <c r="I17" s="539" t="n">
        <v>0</v>
      </c>
      <c r="J17" s="540" t="n">
        <v>0</v>
      </c>
      <c r="K17" s="538" t="n">
        <v>50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5</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70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20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20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20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45</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1382</v>
      </c>
      <c r="F13" s="490" t="n">
        <v>0</v>
      </c>
      <c r="G13" s="490" t="n">
        <v>0</v>
      </c>
      <c r="H13" s="490" t="n">
        <v>0</v>
      </c>
      <c r="I13" s="535" t="n">
        <v>1382</v>
      </c>
    </row>
    <row customHeight="1" ht="12.8" r="14" s="349">
      <c r="B14" s="604" t="n"/>
      <c r="C14" s="439" t="n"/>
      <c r="D14" s="439">
        <f>"Jahr "&amp;(AktJahr-1)</f>
        <v/>
      </c>
      <c r="E14" s="536" t="n">
        <v>700</v>
      </c>
      <c r="F14" s="539" t="n">
        <v>0</v>
      </c>
      <c r="G14" s="539" t="n">
        <v>0</v>
      </c>
      <c r="H14" s="539" t="n">
        <v>0</v>
      </c>
      <c r="I14" s="541" t="n">
        <v>700</v>
      </c>
    </row>
    <row customHeight="1" ht="12.8" r="15" s="349">
      <c r="B15" s="604" t="inlineStr">
        <is>
          <t>DE</t>
        </is>
      </c>
      <c r="C15" s="488" t="inlineStr">
        <is>
          <t>Germany</t>
        </is>
      </c>
      <c r="D15" s="489">
        <f>$D$13</f>
        <v/>
      </c>
      <c r="E15" s="531" t="n">
        <v>887</v>
      </c>
      <c r="F15" s="490" t="n">
        <v>0</v>
      </c>
      <c r="G15" s="490" t="n">
        <v>0</v>
      </c>
      <c r="H15" s="490" t="n">
        <v>0</v>
      </c>
      <c r="I15" s="535" t="n">
        <v>887</v>
      </c>
    </row>
    <row customHeight="1" ht="12.8" r="16" s="349">
      <c r="B16" s="604" t="n"/>
      <c r="C16" s="439" t="n"/>
      <c r="D16" s="439">
        <f>$D$14</f>
        <v/>
      </c>
      <c r="E16" s="536" t="n">
        <v>424</v>
      </c>
      <c r="F16" s="539" t="n">
        <v>0</v>
      </c>
      <c r="G16" s="539" t="n">
        <v>0</v>
      </c>
      <c r="H16" s="539" t="n">
        <v>0</v>
      </c>
      <c r="I16" s="541" t="n">
        <v>424</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v>53</v>
      </c>
      <c r="F33" s="490" t="n">
        <v>0</v>
      </c>
      <c r="G33" s="490" t="n">
        <v>0</v>
      </c>
      <c r="H33" s="490" t="n">
        <v>0</v>
      </c>
      <c r="I33" s="535" t="n">
        <v>53</v>
      </c>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v>75</v>
      </c>
      <c r="F65" s="490" t="n">
        <v>0</v>
      </c>
      <c r="G65" s="490" t="n">
        <v>0</v>
      </c>
      <c r="H65" s="490" t="n">
        <v>0</v>
      </c>
      <c r="I65" s="535" t="n">
        <v>75</v>
      </c>
    </row>
    <row customHeight="1" ht="12.8" r="66" s="349">
      <c r="B66" s="604" t="n"/>
      <c r="C66" s="439" t="n"/>
      <c r="D66" s="439">
        <f>$D$14</f>
        <v/>
      </c>
      <c r="E66" s="536" t="n">
        <v>45</v>
      </c>
      <c r="F66" s="539" t="n">
        <v>0</v>
      </c>
      <c r="G66" s="539" t="n">
        <v>0</v>
      </c>
      <c r="H66" s="539" t="n">
        <v>0</v>
      </c>
      <c r="I66" s="541" t="n">
        <v>45</v>
      </c>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v>367</v>
      </c>
      <c r="F85" s="490" t="n">
        <v>0</v>
      </c>
      <c r="G85" s="490" t="n">
        <v>0</v>
      </c>
      <c r="H85" s="490" t="n">
        <v>0</v>
      </c>
      <c r="I85" s="535" t="n">
        <v>367</v>
      </c>
    </row>
    <row customHeight="1" ht="12.8" r="86" s="349">
      <c r="B86" s="604" t="n"/>
      <c r="C86" s="439" t="n"/>
      <c r="D86" s="439">
        <f>$D$14</f>
        <v/>
      </c>
      <c r="E86" s="536" t="n">
        <v>231</v>
      </c>
      <c r="F86" s="539" t="n">
        <v>0</v>
      </c>
      <c r="G86" s="539" t="n">
        <v>0</v>
      </c>
      <c r="H86" s="539" t="n">
        <v>0</v>
      </c>
      <c r="I86" s="541" t="n">
        <v>231</v>
      </c>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