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419225" cy="6953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Sparkasse KölnBonn</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Hahnenstraße 57</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50667 Köln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+49 221 226 - 1</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+49 221 240 1473</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kontakt@sparkasse-koelnbonn.de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www.sparkasse-koelnbonn.de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2076.26909</v>
      </c>
      <c r="E21" s="378" t="n">
        <v>2681.928957</v>
      </c>
      <c r="F21" s="377" t="n">
        <v>2384.18033</v>
      </c>
      <c r="G21" s="378" t="n">
        <v>3057.924381</v>
      </c>
      <c r="H21" s="377" t="n">
        <v>2086.927345</v>
      </c>
      <c r="I21" s="378" t="n">
        <v>2685.335127</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6489.853968</v>
      </c>
      <c r="E23" s="386" t="n">
        <v>6448.502893</v>
      </c>
      <c r="F23" s="385" t="n">
        <v>7140.982227</v>
      </c>
      <c r="G23" s="386" t="n">
        <v>7128.233815000001</v>
      </c>
      <c r="H23" s="385" t="n">
        <v>6288.829252</v>
      </c>
      <c r="I23" s="386" t="n">
        <v>6354.887994</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4413.584877</v>
      </c>
      <c r="E28" s="400" t="n">
        <v>3766.573936</v>
      </c>
      <c r="F28" s="399" t="n">
        <v>4756.801897</v>
      </c>
      <c r="G28" s="400" t="n">
        <v>4070.309434</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36.2</v>
      </c>
      <c r="E34" s="378" t="n">
        <v>36.2</v>
      </c>
      <c r="F34" s="377" t="n">
        <v>40.226346</v>
      </c>
      <c r="G34" s="378" t="n">
        <v>41.669248</v>
      </c>
      <c r="H34" s="377" t="n">
        <v>38.499854</v>
      </c>
      <c r="I34" s="378" t="n">
        <v>38.981948</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275.259298</v>
      </c>
      <c r="E36" s="386" t="n">
        <v>342.7291280000001</v>
      </c>
      <c r="F36" s="385" t="n">
        <v>299.015478</v>
      </c>
      <c r="G36" s="386" t="n">
        <v>372.144734</v>
      </c>
      <c r="H36" s="385" t="n">
        <v>273.276574</v>
      </c>
      <c r="I36" s="386" t="n">
        <v>339.666503</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239.059298</v>
      </c>
      <c r="E41" s="400" t="n">
        <v>306.529128</v>
      </c>
      <c r="F41" s="399" t="n">
        <v>258.789131</v>
      </c>
      <c r="G41" s="400" t="n">
        <v>330.475487</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2076.26909</v>
      </c>
      <c r="E9" s="622" t="n">
        <v>2681.928957</v>
      </c>
    </row>
    <row customHeight="1" ht="20.1" r="10" s="349">
      <c r="A10" s="623" t="n">
        <v>0</v>
      </c>
      <c r="B10" s="624" t="inlineStr">
        <is>
          <t>thereof percentage share of fixed-rate Pfandbriefe
section 28 para. 1 no. 9</t>
        </is>
      </c>
      <c r="C10" s="625" t="inlineStr">
        <is>
          <t>%</t>
        </is>
      </c>
      <c r="D10" s="626" t="n">
        <v>100</v>
      </c>
      <c r="E10" s="627" t="n">
        <v>99.44</v>
      </c>
    </row>
    <row customHeight="1" ht="8.1" r="11" s="349">
      <c r="A11" s="613" t="n">
        <v>0</v>
      </c>
      <c r="B11" s="628" t="n"/>
      <c r="C11" s="375" t="n"/>
      <c r="D11" s="375" t="n"/>
      <c r="E11" s="629" t="n"/>
    </row>
    <row customHeight="1" ht="15.95" r="12" s="349">
      <c r="A12" s="613" t="n">
        <v>0</v>
      </c>
      <c r="B12" s="630" t="inlineStr">
        <is>
          <t>Cover Pool</t>
        </is>
      </c>
      <c r="C12" s="631" t="inlineStr">
        <is>
          <t>(€ mn.)</t>
        </is>
      </c>
      <c r="D12" s="621" t="n">
        <v>6489.853968</v>
      </c>
      <c r="E12" s="622" t="n">
        <v>6448.502893</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91.19</v>
      </c>
      <c r="E16" s="635" t="n">
        <v>92.06</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5.6</v>
      </c>
      <c r="E28" s="635" t="n">
        <v>5.52</v>
      </c>
    </row>
    <row customHeight="1" ht="30" r="29" s="349">
      <c r="A29" s="613" t="n">
        <v>0</v>
      </c>
      <c r="B29" s="640" t="inlineStr">
        <is>
          <t>average loan-to-value ratio, weighted using the mortgage lending value
section 28 para. 2 no. 3</t>
        </is>
      </c>
      <c r="C29" s="636" t="inlineStr">
        <is>
          <t>%</t>
        </is>
      </c>
      <c r="D29" s="634" t="n">
        <v>52.81</v>
      </c>
      <c r="E29" s="635" t="n">
        <v>0</v>
      </c>
    </row>
    <row customHeight="1" ht="20.1" r="30" s="349">
      <c r="A30" s="613" t="n">
        <v>0</v>
      </c>
      <c r="B30" s="641" t="inlineStr">
        <is>
          <t>average loan-to-value ratio, weighted using the market value</t>
        </is>
      </c>
      <c r="C30" s="625" t="inlineStr">
        <is>
          <t>%</t>
        </is>
      </c>
      <c r="D30" s="642" t="n">
        <v>0</v>
      </c>
      <c r="E30" s="643" t="n">
        <v>52.5</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36.2</v>
      </c>
      <c r="E34" s="649" t="n">
        <v>36.2</v>
      </c>
    </row>
    <row customHeight="1" ht="20.1" r="35" s="349">
      <c r="A35" s="613" t="n">
        <v>1</v>
      </c>
      <c r="B35" s="624" t="inlineStr">
        <is>
          <t>thereof percentage share of fixed-rate Pfandbriefe
section 28 para. 1 no. 9</t>
        </is>
      </c>
      <c r="C35" s="625" t="inlineStr">
        <is>
          <t>%</t>
        </is>
      </c>
      <c r="D35" s="626" t="n">
        <v>100</v>
      </c>
      <c r="E35" s="627" t="n">
        <v>100</v>
      </c>
    </row>
    <row customHeight="1" ht="8.1" r="36" s="349">
      <c r="A36" s="613" t="n">
        <v>1</v>
      </c>
      <c r="B36" s="628" t="n"/>
      <c r="C36" s="375" t="n"/>
      <c r="D36" s="375" t="n"/>
      <c r="E36" s="629" t="n"/>
    </row>
    <row customHeight="1" ht="15.95" r="37" s="349">
      <c r="A37" s="613" t="n">
        <v>1</v>
      </c>
      <c r="B37" s="630" t="inlineStr">
        <is>
          <t>Cover Pool</t>
        </is>
      </c>
      <c r="C37" s="650" t="inlineStr">
        <is>
          <t>(€ mn.)</t>
        </is>
      </c>
      <c r="D37" s="648" t="n">
        <v>275.259298</v>
      </c>
      <c r="E37" s="649" t="n">
        <v>342.7291280000001</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90.29000000000001</v>
      </c>
      <c r="E41" s="635" t="n">
        <v>80.13</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30.04.2021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SKB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Sparkasse KölnBonn</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inlineStr">
        <is>
          <t>S</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13.5</v>
      </c>
      <c r="E11" s="425" t="n">
        <v>445.81714</v>
      </c>
      <c r="F11" s="424" t="n">
        <v>522</v>
      </c>
      <c r="G11" s="425" t="n">
        <v>725.66601</v>
      </c>
    </row>
    <row customHeight="1" ht="12.8" r="12" s="349">
      <c r="A12" s="365" t="n">
        <v>0</v>
      </c>
      <c r="B12" s="422" t="inlineStr">
        <is>
          <t>&gt; 0,5 years and &lt;= 1 year</t>
        </is>
      </c>
      <c r="C12" s="423" t="n"/>
      <c r="D12" s="424" t="n">
        <v>22</v>
      </c>
      <c r="E12" s="425" t="n">
        <v>533.623089</v>
      </c>
      <c r="F12" s="424" t="n">
        <v>25</v>
      </c>
      <c r="G12" s="425" t="n">
        <v>691.619566</v>
      </c>
    </row>
    <row customHeight="1" ht="12.8" r="13" s="349">
      <c r="A13" s="365" t="n">
        <v>0</v>
      </c>
      <c r="B13" s="422" t="inlineStr">
        <is>
          <t>&gt; 1  year and &lt;= 1,5 years</t>
        </is>
      </c>
      <c r="C13" s="423" t="n"/>
      <c r="D13" s="424" t="n">
        <v>540</v>
      </c>
      <c r="E13" s="425" t="n">
        <v>259.617916</v>
      </c>
      <c r="F13" s="424" t="n">
        <v>13.5</v>
      </c>
      <c r="G13" s="425" t="n">
        <v>248.338852</v>
      </c>
    </row>
    <row customHeight="1" ht="12.8" r="14" s="349">
      <c r="A14" s="365" t="n">
        <v>0</v>
      </c>
      <c r="B14" s="422" t="inlineStr">
        <is>
          <t>&gt; 1,5 years and &lt;= 2 years</t>
        </is>
      </c>
      <c r="C14" s="422" t="n"/>
      <c r="D14" s="426" t="n">
        <v>85</v>
      </c>
      <c r="E14" s="427" t="n">
        <v>267.101391</v>
      </c>
      <c r="F14" s="426" t="n">
        <v>22</v>
      </c>
      <c r="G14" s="427" t="n">
        <v>294.487322</v>
      </c>
    </row>
    <row customHeight="1" ht="12.8" r="15" s="349">
      <c r="A15" s="365" t="n">
        <v>0</v>
      </c>
      <c r="B15" s="422" t="inlineStr">
        <is>
          <t>&gt; 2 years and &lt;= 3 years</t>
        </is>
      </c>
      <c r="C15" s="422" t="n"/>
      <c r="D15" s="426" t="n">
        <v>37.5</v>
      </c>
      <c r="E15" s="427" t="n">
        <v>523.679793</v>
      </c>
      <c r="F15" s="426" t="n">
        <v>62.5</v>
      </c>
      <c r="G15" s="427" t="n">
        <v>495.391779</v>
      </c>
    </row>
    <row customHeight="1" ht="12.8" r="16" s="349">
      <c r="A16" s="365" t="n">
        <v>0</v>
      </c>
      <c r="B16" s="422" t="inlineStr">
        <is>
          <t>&gt; 3 years and &lt;= 4 years</t>
        </is>
      </c>
      <c r="C16" s="422" t="n"/>
      <c r="D16" s="426" t="n">
        <v>577</v>
      </c>
      <c r="E16" s="427" t="n">
        <v>592.8901480000001</v>
      </c>
      <c r="F16" s="426" t="n">
        <v>37.5</v>
      </c>
      <c r="G16" s="427" t="n">
        <v>487.537714</v>
      </c>
    </row>
    <row customHeight="1" ht="12.8" r="17" s="349">
      <c r="A17" s="365" t="n">
        <v>0</v>
      </c>
      <c r="B17" s="422" t="inlineStr">
        <is>
          <t>&gt; 4 years and &lt;= 5 years</t>
        </is>
      </c>
      <c r="C17" s="422" t="n"/>
      <c r="D17" s="426" t="n">
        <v>125.75</v>
      </c>
      <c r="E17" s="427" t="n">
        <v>623.448661</v>
      </c>
      <c r="F17" s="426" t="n">
        <v>57.7</v>
      </c>
      <c r="G17" s="427" t="n">
        <v>528.508529</v>
      </c>
    </row>
    <row customHeight="1" ht="12.8" r="18" s="349">
      <c r="A18" s="365" t="n">
        <v>0</v>
      </c>
      <c r="B18" s="422" t="inlineStr">
        <is>
          <t>&gt; 5 years and &lt;= 10 years</t>
        </is>
      </c>
      <c r="C18" s="423" t="n"/>
      <c r="D18" s="424" t="n">
        <v>159.932334</v>
      </c>
      <c r="E18" s="425" t="n">
        <v>2177.485513</v>
      </c>
      <c r="F18" s="424" t="n">
        <v>290.134569</v>
      </c>
      <c r="G18" s="425" t="n">
        <v>2078.975729</v>
      </c>
    </row>
    <row customHeight="1" ht="12.8" r="19" s="349">
      <c r="A19" s="365" t="n">
        <v>0</v>
      </c>
      <c r="B19" s="422" t="inlineStr">
        <is>
          <t>&gt; 10 years</t>
        </is>
      </c>
      <c r="C19" s="423" t="n"/>
      <c r="D19" s="424" t="n">
        <v>515.586756</v>
      </c>
      <c r="E19" s="425" t="n">
        <v>1061.190313</v>
      </c>
      <c r="F19" s="424" t="n">
        <v>569.794388</v>
      </c>
      <c r="G19" s="425" t="n">
        <v>897.977391</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0</v>
      </c>
      <c r="E24" s="425" t="n">
        <v>31.836696</v>
      </c>
      <c r="F24" s="424" t="n">
        <v>0</v>
      </c>
      <c r="G24" s="425" t="n">
        <v>8.075868</v>
      </c>
    </row>
    <row customHeight="1" ht="12.8" r="25" s="349">
      <c r="A25" s="365" t="n">
        <v>1</v>
      </c>
      <c r="B25" s="422" t="inlineStr">
        <is>
          <t>&gt; 0,5 years and &lt;= 1 year</t>
        </is>
      </c>
      <c r="C25" s="423" t="n"/>
      <c r="D25" s="424" t="n">
        <v>0</v>
      </c>
      <c r="E25" s="425" t="n">
        <v>9.938690000000001</v>
      </c>
      <c r="F25" s="424" t="n">
        <v>0</v>
      </c>
      <c r="G25" s="425" t="n">
        <v>65.79482399999999</v>
      </c>
    </row>
    <row customHeight="1" ht="12.8" r="26" s="349">
      <c r="A26" s="365" t="n">
        <v>1</v>
      </c>
      <c r="B26" s="422" t="inlineStr">
        <is>
          <t>&gt; 1  year and &lt;= 1,5 years</t>
        </is>
      </c>
      <c r="C26" s="423" t="n"/>
      <c r="D26" s="424" t="n">
        <v>20</v>
      </c>
      <c r="E26" s="425" t="n">
        <v>19.017535</v>
      </c>
      <c r="F26" s="424" t="n">
        <v>0</v>
      </c>
      <c r="G26" s="425" t="n">
        <v>31.729217</v>
      </c>
    </row>
    <row customHeight="1" ht="12.8" r="27" s="349">
      <c r="A27" s="365" t="n">
        <v>1</v>
      </c>
      <c r="B27" s="422" t="inlineStr">
        <is>
          <t>&gt; 1,5 years and &lt;= 2 years</t>
        </is>
      </c>
      <c r="C27" s="422" t="n"/>
      <c r="D27" s="426" t="n">
        <v>11.2</v>
      </c>
      <c r="E27" s="427" t="n">
        <v>11.415176</v>
      </c>
      <c r="F27" s="426" t="n">
        <v>0</v>
      </c>
      <c r="G27" s="427" t="n">
        <v>9.890816000000001</v>
      </c>
    </row>
    <row customHeight="1" ht="12.8" r="28" s="349">
      <c r="A28" s="365" t="n">
        <v>1</v>
      </c>
      <c r="B28" s="422" t="inlineStr">
        <is>
          <t>&gt; 2 years and &lt;= 3 years</t>
        </is>
      </c>
      <c r="C28" s="422" t="n"/>
      <c r="D28" s="426" t="n">
        <v>0</v>
      </c>
      <c r="E28" s="427" t="n">
        <v>25.358965</v>
      </c>
      <c r="F28" s="426" t="n">
        <v>31.2</v>
      </c>
      <c r="G28" s="427" t="n">
        <v>30.336663</v>
      </c>
    </row>
    <row customHeight="1" ht="12.8" r="29" s="349">
      <c r="A29" s="365" t="n">
        <v>1</v>
      </c>
      <c r="B29" s="422" t="inlineStr">
        <is>
          <t>&gt; 3 years and &lt;= 4 years</t>
        </is>
      </c>
      <c r="C29" s="422" t="n"/>
      <c r="D29" s="426" t="n">
        <v>0</v>
      </c>
      <c r="E29" s="427" t="n">
        <v>88.61912100000001</v>
      </c>
      <c r="F29" s="426" t="n">
        <v>0</v>
      </c>
      <c r="G29" s="427" t="n">
        <v>25.609507</v>
      </c>
    </row>
    <row customHeight="1" ht="12.8" r="30" s="349">
      <c r="A30" s="365" t="n">
        <v>1</v>
      </c>
      <c r="B30" s="422" t="inlineStr">
        <is>
          <t>&gt; 4 years and &lt;= 5 years</t>
        </is>
      </c>
      <c r="C30" s="422" t="n"/>
      <c r="D30" s="426" t="n">
        <v>5</v>
      </c>
      <c r="E30" s="427" t="n">
        <v>40.925786</v>
      </c>
      <c r="F30" s="426" t="n">
        <v>0</v>
      </c>
      <c r="G30" s="427" t="n">
        <v>88.61912100000001</v>
      </c>
    </row>
    <row customHeight="1" ht="12.8" r="31" s="349">
      <c r="A31" s="365" t="n">
        <v>1</v>
      </c>
      <c r="B31" s="422" t="inlineStr">
        <is>
          <t>&gt; 5 years and &lt;= 10 years</t>
        </is>
      </c>
      <c r="C31" s="423" t="n"/>
      <c r="D31" s="424" t="n">
        <v>0</v>
      </c>
      <c r="E31" s="425" t="n">
        <v>24.465012</v>
      </c>
      <c r="F31" s="424" t="n">
        <v>5</v>
      </c>
      <c r="G31" s="425" t="n">
        <v>63.102155</v>
      </c>
    </row>
    <row customHeight="1" ht="12.8" r="32" s="349">
      <c r="A32" s="365" t="n">
        <v>1</v>
      </c>
      <c r="B32" s="422" t="inlineStr">
        <is>
          <t>&gt; 10 years</t>
        </is>
      </c>
      <c r="C32" s="423" t="n"/>
      <c r="D32" s="426" t="n">
        <v>0</v>
      </c>
      <c r="E32" s="427" t="n">
        <v>23.682312</v>
      </c>
      <c r="F32" s="426" t="n">
        <v>0</v>
      </c>
      <c r="G32" s="427" t="n">
        <v>19.570958</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3071.255967</v>
      </c>
      <c r="E9" s="438" t="n">
        <v>2948.7944</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1410.432036</v>
      </c>
      <c r="E10" s="440" t="n">
        <v>1303.801698</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1311.36303</v>
      </c>
      <c r="E11" s="440" t="n">
        <v>1144.212342</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436.5541</v>
      </c>
      <c r="E12" s="440" t="n">
        <v>212.194453</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47.593006</v>
      </c>
      <c r="E21" s="425" t="n">
        <v>50.69568</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227.666291</v>
      </c>
      <c r="E22" s="440" t="n">
        <v>292.033447</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1104.392598</v>
      </c>
      <c r="H16" s="490" t="n">
        <v>1685.363643</v>
      </c>
      <c r="I16" s="490" t="n">
        <v>2080.032451</v>
      </c>
      <c r="J16" s="490" t="n">
        <v>0</v>
      </c>
      <c r="K16" s="490" t="n">
        <v>0</v>
      </c>
      <c r="L16" s="490">
        <f>SUM(M16:R16)</f>
        <v/>
      </c>
      <c r="M16" s="490" t="n">
        <v>574.076596</v>
      </c>
      <c r="N16" s="490" t="n">
        <v>212.861949</v>
      </c>
      <c r="O16" s="490" t="n">
        <v>83.77946900000001</v>
      </c>
      <c r="P16" s="490" t="n">
        <v>469.434431</v>
      </c>
      <c r="Q16" s="490" t="n">
        <v>17.394279</v>
      </c>
      <c r="R16" s="490" t="n">
        <v>2.269715</v>
      </c>
      <c r="S16" s="491" t="n">
        <v>0</v>
      </c>
      <c r="T16" s="490" t="n">
        <v>0</v>
      </c>
    </row>
    <row customHeight="1" ht="12.75" r="17" s="349">
      <c r="B17" s="348" t="n"/>
      <c r="C17" s="484" t="n"/>
      <c r="D17" s="484">
        <f>"year "&amp;(AktJahr-1)</f>
        <v/>
      </c>
      <c r="E17" s="492">
        <f>F17+L17</f>
        <v/>
      </c>
      <c r="F17" s="492">
        <f>SUM(G17:K17)</f>
        <v/>
      </c>
      <c r="G17" s="492" t="n">
        <v>971.9277360000001</v>
      </c>
      <c r="H17" s="492" t="n">
        <v>1584.399847</v>
      </c>
      <c r="I17" s="492" t="n">
        <v>1831.860457</v>
      </c>
      <c r="J17" s="492" t="n">
        <v>0</v>
      </c>
      <c r="K17" s="492" t="n">
        <v>0</v>
      </c>
      <c r="L17" s="492">
        <f>SUM(M17:R17)</f>
        <v/>
      </c>
      <c r="M17" s="492" t="n">
        <v>458.843988</v>
      </c>
      <c r="N17" s="492" t="n">
        <v>207.675219</v>
      </c>
      <c r="O17" s="492" t="n">
        <v>87.68091199999999</v>
      </c>
      <c r="P17" s="492" t="n">
        <v>447.727496</v>
      </c>
      <c r="Q17" s="492" t="n">
        <v>17.108208</v>
      </c>
      <c r="R17" s="492" t="n">
        <v>1.779029</v>
      </c>
      <c r="S17" s="493" t="n">
        <v>0</v>
      </c>
      <c r="T17" s="492" t="n">
        <v>0</v>
      </c>
    </row>
    <row customHeight="1" ht="12.8" r="18" s="349">
      <c r="B18" s="361" t="inlineStr">
        <is>
          <t>DE</t>
        </is>
      </c>
      <c r="C18" s="488" t="inlineStr">
        <is>
          <t>Germany</t>
        </is>
      </c>
      <c r="D18" s="489">
        <f>$D$16</f>
        <v/>
      </c>
      <c r="E18" s="490">
        <f>F18+L18</f>
        <v/>
      </c>
      <c r="F18" s="490">
        <f>SUM(G18:K18)</f>
        <v/>
      </c>
      <c r="G18" s="490" t="n">
        <v>1104.392598</v>
      </c>
      <c r="H18" s="490" t="n">
        <v>1685.363643</v>
      </c>
      <c r="I18" s="490" t="n">
        <v>2080.032451</v>
      </c>
      <c r="J18" s="490" t="n">
        <v>0</v>
      </c>
      <c r="K18" s="490" t="n">
        <v>0</v>
      </c>
      <c r="L18" s="490">
        <f>SUM(M18:R18)</f>
        <v/>
      </c>
      <c r="M18" s="490" t="n">
        <v>574.076596</v>
      </c>
      <c r="N18" s="490" t="n">
        <v>212.861949</v>
      </c>
      <c r="O18" s="490" t="n">
        <v>83.77946900000001</v>
      </c>
      <c r="P18" s="490" t="n">
        <v>469.434431</v>
      </c>
      <c r="Q18" s="490" t="n">
        <v>17.394279</v>
      </c>
      <c r="R18" s="490" t="n">
        <v>2.269715</v>
      </c>
      <c r="S18" s="491" t="n">
        <v>0</v>
      </c>
      <c r="T18" s="490" t="n">
        <v>0</v>
      </c>
    </row>
    <row customHeight="1" ht="12.8" r="19" s="349">
      <c r="B19" s="348" t="n"/>
      <c r="C19" s="484" t="n"/>
      <c r="D19" s="484">
        <f>$D$17</f>
        <v/>
      </c>
      <c r="E19" s="492">
        <f>F19+L19</f>
        <v/>
      </c>
      <c r="F19" s="492">
        <f>SUM(G19:K19)</f>
        <v/>
      </c>
      <c r="G19" s="492" t="n">
        <v>971.9277360000001</v>
      </c>
      <c r="H19" s="492" t="n">
        <v>1584.399847</v>
      </c>
      <c r="I19" s="492" t="n">
        <v>1831.860457</v>
      </c>
      <c r="J19" s="492" t="n">
        <v>0</v>
      </c>
      <c r="K19" s="492" t="n">
        <v>0</v>
      </c>
      <c r="L19" s="492">
        <f>SUM(M19:R19)</f>
        <v/>
      </c>
      <c r="M19" s="492" t="n">
        <v>458.843988</v>
      </c>
      <c r="N19" s="492" t="n">
        <v>207.675219</v>
      </c>
      <c r="O19" s="492" t="n">
        <v>87.68091199999999</v>
      </c>
      <c r="P19" s="492" t="n">
        <v>447.727496</v>
      </c>
      <c r="Q19" s="492" t="n">
        <v>17.108208</v>
      </c>
      <c r="R19" s="492" t="n">
        <v>1.779029</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0</v>
      </c>
      <c r="H12" s="490" t="n">
        <v>5</v>
      </c>
      <c r="I12" s="490" t="n">
        <v>230.390822</v>
      </c>
      <c r="J12" s="534" t="n">
        <v>33.468475</v>
      </c>
      <c r="K12" s="533" t="n">
        <v>0</v>
      </c>
      <c r="L12" s="490" t="n">
        <v>6.4</v>
      </c>
      <c r="M12" s="490" t="n">
        <v>0</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0</v>
      </c>
      <c r="H13" s="539" t="n">
        <v>5</v>
      </c>
      <c r="I13" s="539" t="n">
        <v>254.936634</v>
      </c>
      <c r="J13" s="540" t="n">
        <v>76.39249400000001</v>
      </c>
      <c r="K13" s="538" t="n">
        <v>0</v>
      </c>
      <c r="L13" s="539" t="n">
        <v>6.4</v>
      </c>
      <c r="M13" s="539" t="n">
        <v>0</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5</v>
      </c>
      <c r="I14" s="490" t="n">
        <v>230.390822</v>
      </c>
      <c r="J14" s="534" t="n">
        <v>33.468475</v>
      </c>
      <c r="K14" s="533" t="n">
        <v>0</v>
      </c>
      <c r="L14" s="490" t="n">
        <v>6.4</v>
      </c>
      <c r="M14" s="490" t="n">
        <v>0</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5</v>
      </c>
      <c r="I15" s="539" t="n">
        <v>254.936634</v>
      </c>
      <c r="J15" s="540" t="n">
        <v>76.39249400000001</v>
      </c>
      <c r="K15" s="538" t="n">
        <v>0</v>
      </c>
      <c r="L15" s="539" t="n">
        <v>6.4</v>
      </c>
      <c r="M15" s="539" t="n">
        <v>0</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260.25</v>
      </c>
      <c r="F13" s="490" t="n">
        <v>0</v>
      </c>
      <c r="G13" s="490" t="n">
        <v>260.25</v>
      </c>
      <c r="H13" s="490" t="n">
        <v>0</v>
      </c>
      <c r="I13" s="535" t="n">
        <v>0</v>
      </c>
    </row>
    <row customHeight="1" ht="12.8" r="14" s="349">
      <c r="B14" s="604" t="n"/>
      <c r="C14" s="439" t="n"/>
      <c r="D14" s="439">
        <f>"Jahr "&amp;(AktJahr-1)</f>
        <v/>
      </c>
      <c r="E14" s="536" t="n">
        <v>839.5</v>
      </c>
      <c r="F14" s="539" t="n">
        <v>0</v>
      </c>
      <c r="G14" s="539" t="n">
        <v>762</v>
      </c>
      <c r="H14" s="539" t="n">
        <v>0</v>
      </c>
      <c r="I14" s="541" t="n">
        <v>77.5</v>
      </c>
    </row>
    <row customHeight="1" ht="12.8" r="15" s="349">
      <c r="B15" s="604" t="inlineStr">
        <is>
          <t>DE</t>
        </is>
      </c>
      <c r="C15" s="488" t="inlineStr">
        <is>
          <t>Germany</t>
        </is>
      </c>
      <c r="D15" s="489">
        <f>$D$13</f>
        <v/>
      </c>
      <c r="E15" s="531" t="n">
        <v>134.12</v>
      </c>
      <c r="F15" s="490" t="n">
        <v>0</v>
      </c>
      <c r="G15" s="490" t="n">
        <v>134.12</v>
      </c>
      <c r="H15" s="490" t="n">
        <v>0</v>
      </c>
      <c r="I15" s="535" t="n">
        <v>0</v>
      </c>
    </row>
    <row customHeight="1" ht="12.8" r="16" s="349">
      <c r="B16" s="604" t="n"/>
      <c r="C16" s="439" t="n"/>
      <c r="D16" s="439">
        <f>$D$14</f>
        <v/>
      </c>
      <c r="E16" s="536" t="n">
        <v>607.5</v>
      </c>
      <c r="F16" s="539" t="n">
        <v>0</v>
      </c>
      <c r="G16" s="539" t="n">
        <v>580</v>
      </c>
      <c r="H16" s="539" t="n">
        <v>0</v>
      </c>
      <c r="I16" s="541" t="n">
        <v>27.5</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v>50</v>
      </c>
      <c r="F18" s="539" t="n">
        <v>0</v>
      </c>
      <c r="G18" s="539" t="n">
        <v>50</v>
      </c>
      <c r="H18" s="539" t="n">
        <v>0</v>
      </c>
      <c r="I18" s="541" t="n">
        <v>0</v>
      </c>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v>20</v>
      </c>
      <c r="F20" s="539" t="n">
        <v>0</v>
      </c>
      <c r="G20" s="539" t="n">
        <v>0</v>
      </c>
      <c r="H20" s="539" t="n">
        <v>0</v>
      </c>
      <c r="I20" s="541" t="n">
        <v>20</v>
      </c>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v>20</v>
      </c>
      <c r="F44" s="539" t="n">
        <v>0</v>
      </c>
      <c r="G44" s="539" t="n">
        <v>0</v>
      </c>
      <c r="H44" s="539" t="n">
        <v>0</v>
      </c>
      <c r="I44" s="541" t="n">
        <v>20</v>
      </c>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v>5</v>
      </c>
      <c r="F62" s="539" t="n">
        <v>0</v>
      </c>
      <c r="G62" s="539" t="n">
        <v>0</v>
      </c>
      <c r="H62" s="539" t="n">
        <v>0</v>
      </c>
      <c r="I62" s="541" t="n">
        <v>5</v>
      </c>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v>126.13</v>
      </c>
      <c r="F79" s="490" t="n">
        <v>0</v>
      </c>
      <c r="G79" s="490" t="n">
        <v>126.13</v>
      </c>
      <c r="H79" s="490" t="n">
        <v>0</v>
      </c>
      <c r="I79" s="535" t="n">
        <v>0</v>
      </c>
    </row>
    <row customHeight="1" ht="12.8" r="80" s="349">
      <c r="B80" s="604" t="n"/>
      <c r="C80" s="439" t="n"/>
      <c r="D80" s="439">
        <f>$D$14</f>
        <v/>
      </c>
      <c r="E80" s="536" t="n">
        <v>132</v>
      </c>
      <c r="F80" s="539" t="n">
        <v>0</v>
      </c>
      <c r="G80" s="539" t="n">
        <v>132</v>
      </c>
      <c r="H80" s="539" t="n">
        <v>0</v>
      </c>
      <c r="I80" s="541" t="n">
        <v>0</v>
      </c>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v>5</v>
      </c>
      <c r="F86" s="539" t="n">
        <v>0</v>
      </c>
      <c r="G86" s="539" t="n">
        <v>0</v>
      </c>
      <c r="H86" s="539" t="n">
        <v>0</v>
      </c>
      <c r="I86" s="541" t="n">
        <v>5</v>
      </c>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