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0">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3028950" cy="15144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Evangelische Bank</t>
        </is>
      </c>
      <c r="H2" s="4" t="n"/>
      <c r="I2" s="4" t="n"/>
    </row>
    <row r="3" ht="15" customHeight="1" s="418">
      <c r="G3" s="5" t="inlineStr">
        <is>
          <t>Ständeplatz 19</t>
        </is>
      </c>
      <c r="H3" s="6" t="n"/>
      <c r="I3" s="6" t="n"/>
    </row>
    <row r="4" ht="15" customHeight="1" s="418">
      <c r="G4" s="5" t="inlineStr">
        <is>
          <t>34117 Kassel</t>
        </is>
      </c>
      <c r="H4" s="6" t="n"/>
      <c r="I4" s="6" t="n"/>
      <c r="J4" s="7" t="n"/>
    </row>
    <row r="5" ht="15" customHeight="1" s="418">
      <c r="G5" s="5" t="inlineStr">
        <is>
          <t>Telefon: +49 561 7887-4000</t>
        </is>
      </c>
      <c r="H5" s="6" t="n"/>
      <c r="I5" s="6" t="n"/>
      <c r="J5" s="7" t="n"/>
    </row>
    <row r="6" ht="15" customHeight="1" s="418">
      <c r="G6" s="5" t="inlineStr">
        <is>
          <t>E-Mail: info@eb.de</t>
        </is>
      </c>
      <c r="H6" s="6" t="n"/>
      <c r="I6" s="6" t="n"/>
      <c r="J6" s="7" t="n"/>
    </row>
    <row r="7" ht="15" customHeight="1" s="418">
      <c r="G7" s="5" t="inlineStr">
        <is>
          <t>Internet: https://www.eb.de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7</v>
      </c>
      <c r="E21" s="370" t="n">
        <v>0</v>
      </c>
      <c r="F21" s="369" t="n">
        <v>7.469016</v>
      </c>
      <c r="G21" s="370" t="n">
        <v>0</v>
      </c>
      <c r="H21" s="369" t="n">
        <v>6.490239</v>
      </c>
      <c r="I21" s="370" t="n">
        <v>0</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114.901027</v>
      </c>
      <c r="E23" s="374" t="n">
        <v>0</v>
      </c>
      <c r="F23" s="373" t="n">
        <v>110.91894</v>
      </c>
      <c r="G23" s="374" t="n">
        <v>0</v>
      </c>
      <c r="H23" s="373" t="n">
        <v>94.85867399999999</v>
      </c>
      <c r="I23" s="374" t="n">
        <v>0</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0.301824</v>
      </c>
      <c r="E27" s="386" t="n">
        <v>0</v>
      </c>
      <c r="F27" s="385" t="n">
        <v>0.14938</v>
      </c>
      <c r="G27" s="386" t="n">
        <v>0</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107.599203</v>
      </c>
      <c r="E29" s="391" t="n">
        <v>0</v>
      </c>
      <c r="F29" s="390" t="n">
        <v>103.300544</v>
      </c>
      <c r="G29" s="391" t="n">
        <v>0</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107.901027</v>
      </c>
      <c r="E31" s="27">
        <f>E25</f>
        <v/>
      </c>
      <c r="F31" s="26" t="n">
        <v>103.449924</v>
      </c>
      <c r="G31" s="27">
        <f>G25</f>
        <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7</v>
      </c>
      <c r="E9" s="224" t="n">
        <v>0</v>
      </c>
    </row>
    <row r="10" ht="21.75" customFormat="1" customHeight="1" s="165" thickBot="1">
      <c r="B10" s="249" t="inlineStr">
        <is>
          <t>davon Anteil festverzinslicher Pfandbriefe
§ 28 Abs. 1 Nr. 13  (gewichteter Durchschnitt)</t>
        </is>
      </c>
      <c r="C10" s="166" t="inlineStr">
        <is>
          <t>%</t>
        </is>
      </c>
      <c r="D10" s="167" t="n">
        <v>100</v>
      </c>
      <c r="E10" s="209" t="n">
        <v>0</v>
      </c>
    </row>
    <row r="11" ht="13.5" customHeight="1" s="418" thickBot="1">
      <c r="B11" s="205" t="n"/>
      <c r="C11" s="21" t="n"/>
      <c r="D11" s="21" t="n"/>
      <c r="E11" s="210" t="n"/>
    </row>
    <row r="12">
      <c r="B12" s="247" t="inlineStr">
        <is>
          <t>Deckungsmasse</t>
        </is>
      </c>
      <c r="C12" s="250" t="inlineStr">
        <is>
          <t>(Mio. €)</t>
        </is>
      </c>
      <c r="D12" s="207" t="n">
        <v>114.901027</v>
      </c>
      <c r="E12" s="208" t="n">
        <v>0</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0.1</v>
      </c>
      <c r="E17" s="212" t="n">
        <v>0</v>
      </c>
    </row>
    <row r="18" ht="21" customFormat="1" customHeight="1" s="165">
      <c r="B18" s="238" t="inlineStr">
        <is>
          <t>davon Anteil festverzinslicher Deckungsmasse
§ 28 Abs. 1 Nr. 13</t>
        </is>
      </c>
      <c r="C18" s="171" t="inlineStr">
        <is>
          <t>%</t>
        </is>
      </c>
      <c r="D18" s="170" t="n">
        <v>100</v>
      </c>
      <c r="E18" s="212" t="n">
        <v>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7.67</v>
      </c>
      <c r="E30" s="212" t="n">
        <v>0</v>
      </c>
    </row>
    <row r="31" ht="21" customHeight="1" s="418">
      <c r="B31" s="172" t="inlineStr">
        <is>
          <t xml:space="preserve">durchschnittlicher gewichteter Beleihungsauslauf
§ 28 Abs. 2 Nr. 3  </t>
        </is>
      </c>
      <c r="C31" s="171" t="inlineStr">
        <is>
          <t>%</t>
        </is>
      </c>
      <c r="D31" s="170" t="n">
        <v>45.42</v>
      </c>
      <c r="E31" s="212" t="n">
        <v>0</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3.579526</v>
      </c>
      <c r="E37" s="215" t="n">
        <v>0</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31.01.2024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EB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Evangelische Bank</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3.354619</v>
      </c>
      <c r="F11" s="44" t="n">
        <v>0</v>
      </c>
      <c r="G11" s="45" t="n">
        <v>0</v>
      </c>
      <c r="I11" s="44" t="n">
        <v>0</v>
      </c>
      <c r="J11" s="45" t="n">
        <v>0</v>
      </c>
    </row>
    <row r="12" ht="12.75" customHeight="1" s="418">
      <c r="A12" s="17" t="n">
        <v>0</v>
      </c>
      <c r="B12" s="412" t="inlineStr">
        <is>
          <t>&gt; 0,5 Jahre und &lt;= 1 Jahr</t>
        </is>
      </c>
      <c r="C12" s="413" t="n"/>
      <c r="D12" s="44" t="n">
        <v>0</v>
      </c>
      <c r="E12" s="45" t="n">
        <v>3.4069</v>
      </c>
      <c r="F12" s="44" t="n">
        <v>0</v>
      </c>
      <c r="G12" s="45" t="n">
        <v>0</v>
      </c>
      <c r="I12" s="44" t="n">
        <v>0</v>
      </c>
      <c r="J12" s="45" t="n">
        <v>0</v>
      </c>
    </row>
    <row r="13" ht="12.75" customHeight="1" s="418">
      <c r="A13" s="17" t="n"/>
      <c r="B13" s="412" t="inlineStr">
        <is>
          <t>&gt; 1 Jahr und &lt;= 1,5 Jahre</t>
        </is>
      </c>
      <c r="C13" s="413" t="n"/>
      <c r="D13" s="44" t="n">
        <v>0</v>
      </c>
      <c r="E13" s="45" t="n">
        <v>3.394522</v>
      </c>
      <c r="F13" s="44" t="n">
        <v>0</v>
      </c>
      <c r="G13" s="45" t="n">
        <v>0</v>
      </c>
      <c r="I13" s="44" t="n">
        <v>0</v>
      </c>
      <c r="J13" s="45" t="n">
        <v>0</v>
      </c>
    </row>
    <row r="14" ht="12.75" customHeight="1" s="418">
      <c r="A14" s="17" t="n">
        <v>0</v>
      </c>
      <c r="B14" s="412" t="inlineStr">
        <is>
          <t>&gt; 1,5 Jahre und &lt;= 2 Jahre</t>
        </is>
      </c>
      <c r="C14" s="412" t="n"/>
      <c r="D14" s="46" t="n">
        <v>0</v>
      </c>
      <c r="E14" s="217" t="n">
        <v>3.543703</v>
      </c>
      <c r="F14" s="46" t="n">
        <v>0</v>
      </c>
      <c r="G14" s="217" t="n">
        <v>0</v>
      </c>
      <c r="I14" s="44" t="n">
        <v>0</v>
      </c>
      <c r="J14" s="45" t="n">
        <v>0</v>
      </c>
    </row>
    <row r="15" ht="12.75" customHeight="1" s="418">
      <c r="A15" s="17" t="n">
        <v>0</v>
      </c>
      <c r="B15" s="412" t="inlineStr">
        <is>
          <t>&gt; 2 Jahre und &lt;= 3 Jahre</t>
        </is>
      </c>
      <c r="C15" s="412" t="n"/>
      <c r="D15" s="46" t="n">
        <v>0</v>
      </c>
      <c r="E15" s="217" t="n">
        <v>11.500881</v>
      </c>
      <c r="F15" s="46" t="n">
        <v>0</v>
      </c>
      <c r="G15" s="217" t="n">
        <v>0</v>
      </c>
      <c r="I15" s="44" t="n">
        <v>0</v>
      </c>
      <c r="J15" s="45" t="n">
        <v>0</v>
      </c>
    </row>
    <row r="16" ht="12.75" customHeight="1" s="418">
      <c r="A16" s="17" t="n">
        <v>0</v>
      </c>
      <c r="B16" s="412" t="inlineStr">
        <is>
          <t>&gt; 3 Jahre und &lt;= 4 Jahre</t>
        </is>
      </c>
      <c r="C16" s="412" t="n"/>
      <c r="D16" s="46" t="n">
        <v>2</v>
      </c>
      <c r="E16" s="217" t="n">
        <v>8.972538999999999</v>
      </c>
      <c r="F16" s="46" t="n">
        <v>0</v>
      </c>
      <c r="G16" s="217" t="n">
        <v>0</v>
      </c>
      <c r="I16" s="44" t="n">
        <v>0</v>
      </c>
      <c r="J16" s="45" t="n">
        <v>0</v>
      </c>
    </row>
    <row r="17" ht="12.75" customHeight="1" s="418">
      <c r="A17" s="17" t="n">
        <v>0</v>
      </c>
      <c r="B17" s="412" t="inlineStr">
        <is>
          <t>&gt; 4 Jahre und &lt;= 5 Jahre</t>
        </is>
      </c>
      <c r="C17" s="412" t="n"/>
      <c r="D17" s="46" t="n">
        <v>0</v>
      </c>
      <c r="E17" s="217" t="n">
        <v>10.946416</v>
      </c>
      <c r="F17" s="46" t="n">
        <v>0</v>
      </c>
      <c r="G17" s="217" t="n">
        <v>0</v>
      </c>
      <c r="I17" s="44" t="n">
        <v>2</v>
      </c>
      <c r="J17" s="45" t="n">
        <v>0</v>
      </c>
    </row>
    <row r="18" ht="12.75" customHeight="1" s="418">
      <c r="A18" s="17" t="n">
        <v>0</v>
      </c>
      <c r="B18" s="412" t="inlineStr">
        <is>
          <t>&gt; 5 Jahre und &lt;= 10 Jahre</t>
        </is>
      </c>
      <c r="C18" s="413" t="n"/>
      <c r="D18" s="44" t="n">
        <v>5</v>
      </c>
      <c r="E18" s="45" t="n">
        <v>36.827043</v>
      </c>
      <c r="F18" s="44" t="n">
        <v>0</v>
      </c>
      <c r="G18" s="45" t="n">
        <v>0</v>
      </c>
      <c r="I18" s="44" t="n">
        <v>5</v>
      </c>
      <c r="J18" s="45" t="n">
        <v>0</v>
      </c>
    </row>
    <row r="19" ht="12.75" customHeight="1" s="418">
      <c r="A19" s="17" t="n">
        <v>0</v>
      </c>
      <c r="B19" s="412" t="inlineStr">
        <is>
          <t>&gt; 10 Jahre</t>
        </is>
      </c>
      <c r="C19" s="413" t="n"/>
      <c r="D19" s="44" t="n">
        <v>0</v>
      </c>
      <c r="E19" s="45" t="n">
        <v>32.954403</v>
      </c>
      <c r="F19" s="44" t="n">
        <v>0</v>
      </c>
      <c r="G19" s="45" t="n">
        <v>0</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2.626624</v>
      </c>
      <c r="E9" s="54" t="n">
        <v>0</v>
      </c>
    </row>
    <row r="10" ht="12.75" customHeight="1" s="418">
      <c r="A10" s="17" t="n">
        <v>0</v>
      </c>
      <c r="B10" s="55" t="inlineStr">
        <is>
          <t>Mehr als 300 Tsd. € bis einschließlich 1 Mio. €</t>
        </is>
      </c>
      <c r="C10" s="55" t="n"/>
      <c r="D10" s="44" t="n">
        <v>29.810285</v>
      </c>
      <c r="E10" s="54" t="n">
        <v>0</v>
      </c>
    </row>
    <row r="11" ht="12.75" customHeight="1" s="418">
      <c r="A11" s="17" t="n"/>
      <c r="B11" s="55" t="inlineStr">
        <is>
          <t>Mehr als 1 Mio. € bis einschließlich 10 Mio. €</t>
        </is>
      </c>
      <c r="C11" s="55" t="n"/>
      <c r="D11" s="44" t="n">
        <v>78.464118</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0</v>
      </c>
      <c r="I16" s="84" t="n">
        <v>71.23271800000001</v>
      </c>
      <c r="J16" s="84" t="n">
        <v>0</v>
      </c>
      <c r="K16" s="84" t="n">
        <v>0</v>
      </c>
      <c r="L16" s="84">
        <f>SUM(M16:R16)</f>
        <v/>
      </c>
      <c r="M16" s="84" t="n">
        <v>0</v>
      </c>
      <c r="N16" s="84" t="n">
        <v>0</v>
      </c>
      <c r="O16" s="84" t="n">
        <v>0</v>
      </c>
      <c r="P16" s="84" t="n">
        <v>39.668308</v>
      </c>
      <c r="Q16" s="84" t="n">
        <v>0</v>
      </c>
      <c r="R16" s="84" t="n">
        <v>0</v>
      </c>
      <c r="S16" s="85" t="n">
        <v>0</v>
      </c>
      <c r="T16" s="270" t="n">
        <v>0</v>
      </c>
    </row>
    <row r="17" ht="12.75" customHeight="1" s="418">
      <c r="C17" s="80" t="n"/>
      <c r="D17" s="258">
        <f>"Jahr "&amp;(AktJahr-1)</f>
        <v/>
      </c>
      <c r="E17" s="271">
        <f>F17+L17</f>
        <v/>
      </c>
      <c r="F17" s="86">
        <f>SUM(G17:K17)</f>
        <v/>
      </c>
      <c r="G17" s="86" t="n">
        <v>0</v>
      </c>
      <c r="H17" s="86" t="n">
        <v>0</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0</v>
      </c>
      <c r="H18" s="84" t="n">
        <v>0</v>
      </c>
      <c r="I18" s="84" t="n">
        <v>71.23271800000001</v>
      </c>
      <c r="J18" s="84" t="n">
        <v>0</v>
      </c>
      <c r="K18" s="84" t="n">
        <v>0</v>
      </c>
      <c r="L18" s="84">
        <f>SUM(M18:R18)</f>
        <v/>
      </c>
      <c r="M18" s="84" t="n">
        <v>0</v>
      </c>
      <c r="N18" s="84" t="n">
        <v>0</v>
      </c>
      <c r="O18" s="84" t="n">
        <v>0</v>
      </c>
      <c r="P18" s="84" t="n">
        <v>39.668308</v>
      </c>
      <c r="Q18" s="84" t="n">
        <v>0</v>
      </c>
      <c r="R18" s="84" t="n">
        <v>0</v>
      </c>
      <c r="S18" s="85" t="n">
        <v>0</v>
      </c>
      <c r="T18" s="270" t="n">
        <v>0</v>
      </c>
    </row>
    <row r="19" ht="12.75" customHeight="1" s="418">
      <c r="C19" s="80" t="n"/>
      <c r="D19" s="258">
        <f>$D$17</f>
        <v/>
      </c>
      <c r="E19" s="271">
        <f>F19+L19</f>
        <v/>
      </c>
      <c r="F19" s="86">
        <f>SUM(G19:K19)</f>
        <v/>
      </c>
      <c r="G19" s="86" t="n">
        <v>0</v>
      </c>
      <c r="H19" s="86" t="n">
        <v>0</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4</v>
      </c>
      <c r="F13" s="84" t="n">
        <v>0</v>
      </c>
      <c r="G13" s="84" t="n">
        <v>0</v>
      </c>
      <c r="H13" s="123" t="n">
        <v>0</v>
      </c>
      <c r="I13" s="84" t="n">
        <v>0</v>
      </c>
      <c r="J13" s="270" t="n">
        <v>4</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2</v>
      </c>
      <c r="F15" s="84" t="n">
        <v>0</v>
      </c>
      <c r="G15" s="84" t="n">
        <v>0</v>
      </c>
      <c r="H15" s="123" t="n">
        <v>0</v>
      </c>
      <c r="I15" s="84" t="n">
        <v>0</v>
      </c>
      <c r="J15" s="270" t="n">
        <v>2</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2</v>
      </c>
      <c r="F33" s="84" t="n">
        <v>0</v>
      </c>
      <c r="G33" s="84" t="n">
        <v>0</v>
      </c>
      <c r="H33" s="123" t="n">
        <v>0</v>
      </c>
      <c r="I33" s="84" t="n">
        <v>0</v>
      </c>
      <c r="J33" s="270" t="n">
        <v>2</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