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0" yWindow="405" windowWidth="19800" windowHeight="9645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r:id="rId7"/>
    <sheet name="StTdf" sheetId="8" r:id="rId8"/>
    <sheet name="StTwh" sheetId="9" r:id="rId9"/>
    <sheet name="StTwo" sheetId="10" r:id="rId10"/>
    <sheet name="StTws" sheetId="11" r:id="rId11"/>
    <sheet name="StTwf" sheetId="12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StTdf!$B$2:$G$433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StTds!$B$2:$I$433</definedName>
    <definedName name="_xlnm.Print_Area" localSheetId="12">StTk!$B$2:$E$102</definedName>
    <definedName name="_xlnm.Print_Area" localSheetId="11">StTwf!$B$2:$I$88</definedName>
    <definedName name="_xlnm.Print_Area" localSheetId="8">StTwh!$B$2:$I$88</definedName>
    <definedName name="_xlnm.Print_Area" localSheetId="9">StTwo!$B$2:$H$88</definedName>
    <definedName name="_xlnm.Print_Area" localSheetId="10">StTws!$B$2:$I$88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44525"/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E83" i="13" s="1"/>
  <c r="F12" i="14"/>
  <c r="F11" i="14"/>
  <c r="F10" i="14"/>
  <c r="F5" i="14" s="1"/>
  <c r="I9" i="14"/>
  <c r="F9" i="14"/>
  <c r="F7" i="14"/>
  <c r="F8" i="14" s="1"/>
  <c r="B107" i="13"/>
  <c r="D83" i="13"/>
  <c r="D58" i="13"/>
  <c r="D33" i="13"/>
  <c r="D8" i="13"/>
  <c r="C89" i="12"/>
  <c r="D14" i="12"/>
  <c r="D88" i="12" s="1"/>
  <c r="D13" i="12"/>
  <c r="H12" i="12"/>
  <c r="F12" i="12"/>
  <c r="E12" i="12"/>
  <c r="I12" i="12" s="1"/>
  <c r="D12" i="12"/>
  <c r="C89" i="11"/>
  <c r="D14" i="11"/>
  <c r="D13" i="11"/>
  <c r="H12" i="11"/>
  <c r="F12" i="11"/>
  <c r="E12" i="11"/>
  <c r="I12" i="11" s="1"/>
  <c r="D12" i="11"/>
  <c r="C89" i="10"/>
  <c r="D85" i="10"/>
  <c r="D81" i="10"/>
  <c r="D77" i="10"/>
  <c r="D73" i="10"/>
  <c r="D69" i="10"/>
  <c r="D65" i="10"/>
  <c r="D61" i="10"/>
  <c r="D57" i="10"/>
  <c r="D53" i="10"/>
  <c r="D49" i="10"/>
  <c r="D45" i="10"/>
  <c r="D41" i="10"/>
  <c r="D37" i="10"/>
  <c r="D33" i="10"/>
  <c r="D29" i="10"/>
  <c r="D25" i="10"/>
  <c r="D21" i="10"/>
  <c r="D17" i="10"/>
  <c r="D14" i="10"/>
  <c r="D88" i="10" s="1"/>
  <c r="D13" i="10"/>
  <c r="D87" i="10" s="1"/>
  <c r="G12" i="10"/>
  <c r="E12" i="10"/>
  <c r="D12" i="10"/>
  <c r="C89" i="9"/>
  <c r="D14" i="9"/>
  <c r="D86" i="9" s="1"/>
  <c r="D13" i="9"/>
  <c r="E12" i="9"/>
  <c r="I12" i="9" s="1"/>
  <c r="D12" i="9"/>
  <c r="C435" i="8"/>
  <c r="D13" i="8"/>
  <c r="D12" i="8"/>
  <c r="E11" i="8"/>
  <c r="F11" i="8" s="1"/>
  <c r="D11" i="8"/>
  <c r="C435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D13" i="7"/>
  <c r="E12" i="7"/>
  <c r="D12" i="7"/>
  <c r="E11" i="7"/>
  <c r="I11" i="7" s="1"/>
  <c r="D11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D86" i="6" s="1"/>
  <c r="J11" i="6"/>
  <c r="H11" i="6"/>
  <c r="F11" i="6"/>
  <c r="E11" i="6"/>
  <c r="O11" i="6" s="1"/>
  <c r="D11" i="6"/>
  <c r="S10" i="6"/>
  <c r="X10" i="6" s="1"/>
  <c r="R10" i="6"/>
  <c r="W10" i="6" s="1"/>
  <c r="Q10" i="6"/>
  <c r="V10" i="6" s="1"/>
  <c r="P10" i="6"/>
  <c r="U10" i="6" s="1"/>
  <c r="U9" i="6"/>
  <c r="T9" i="6"/>
  <c r="O9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7" i="5" s="1"/>
  <c r="T12" i="5"/>
  <c r="O12" i="5"/>
  <c r="E12" i="5"/>
  <c r="D12" i="5"/>
  <c r="D86" i="5" s="1"/>
  <c r="J11" i="5"/>
  <c r="H11" i="5"/>
  <c r="F11" i="5"/>
  <c r="E11" i="5"/>
  <c r="O11" i="5" s="1"/>
  <c r="D11" i="5"/>
  <c r="S10" i="5"/>
  <c r="X10" i="5" s="1"/>
  <c r="R10" i="5"/>
  <c r="W10" i="5" s="1"/>
  <c r="Q10" i="5"/>
  <c r="V10" i="5" s="1"/>
  <c r="P10" i="5"/>
  <c r="U10" i="5" s="1"/>
  <c r="U9" i="5"/>
  <c r="T9" i="5"/>
  <c r="O9" i="5"/>
  <c r="C92" i="4"/>
  <c r="L91" i="4"/>
  <c r="F91" i="4"/>
  <c r="E91" i="4"/>
  <c r="L90" i="4"/>
  <c r="F90" i="4"/>
  <c r="E90" i="4"/>
  <c r="L89" i="4"/>
  <c r="F89" i="4"/>
  <c r="E89" i="4"/>
  <c r="L88" i="4"/>
  <c r="F88" i="4"/>
  <c r="E88" i="4"/>
  <c r="L87" i="4"/>
  <c r="F87" i="4"/>
  <c r="E87" i="4"/>
  <c r="L86" i="4"/>
  <c r="F86" i="4"/>
  <c r="E86" i="4"/>
  <c r="L85" i="4"/>
  <c r="F85" i="4"/>
  <c r="E85" i="4"/>
  <c r="L84" i="4"/>
  <c r="F84" i="4"/>
  <c r="E84" i="4"/>
  <c r="L83" i="4"/>
  <c r="F83" i="4"/>
  <c r="E83" i="4"/>
  <c r="L82" i="4"/>
  <c r="F82" i="4"/>
  <c r="E82" i="4"/>
  <c r="L81" i="4"/>
  <c r="F81" i="4"/>
  <c r="E81" i="4"/>
  <c r="L80" i="4"/>
  <c r="F80" i="4"/>
  <c r="E80" i="4"/>
  <c r="L79" i="4"/>
  <c r="F79" i="4"/>
  <c r="E79" i="4"/>
  <c r="L78" i="4"/>
  <c r="F78" i="4"/>
  <c r="E78" i="4"/>
  <c r="L77" i="4"/>
  <c r="F77" i="4"/>
  <c r="E77" i="4"/>
  <c r="L76" i="4"/>
  <c r="F76" i="4"/>
  <c r="E76" i="4"/>
  <c r="L75" i="4"/>
  <c r="F75" i="4"/>
  <c r="E75" i="4"/>
  <c r="L74" i="4"/>
  <c r="F74" i="4"/>
  <c r="E74" i="4"/>
  <c r="L73" i="4"/>
  <c r="F73" i="4"/>
  <c r="E73" i="4"/>
  <c r="L72" i="4"/>
  <c r="F72" i="4"/>
  <c r="E72" i="4"/>
  <c r="L71" i="4"/>
  <c r="F71" i="4"/>
  <c r="E71" i="4"/>
  <c r="L70" i="4"/>
  <c r="F70" i="4"/>
  <c r="E70" i="4"/>
  <c r="L69" i="4"/>
  <c r="F69" i="4"/>
  <c r="E69" i="4"/>
  <c r="L68" i="4"/>
  <c r="F68" i="4"/>
  <c r="E68" i="4"/>
  <c r="L67" i="4"/>
  <c r="F67" i="4"/>
  <c r="E67" i="4"/>
  <c r="L66" i="4"/>
  <c r="F66" i="4"/>
  <c r="E66" i="4"/>
  <c r="L65" i="4"/>
  <c r="F65" i="4"/>
  <c r="E65" i="4"/>
  <c r="L64" i="4"/>
  <c r="F64" i="4"/>
  <c r="E64" i="4"/>
  <c r="L63" i="4"/>
  <c r="F63" i="4"/>
  <c r="E63" i="4"/>
  <c r="L62" i="4"/>
  <c r="F62" i="4"/>
  <c r="E62" i="4"/>
  <c r="L61" i="4"/>
  <c r="F61" i="4"/>
  <c r="E61" i="4"/>
  <c r="L60" i="4"/>
  <c r="F60" i="4"/>
  <c r="E60" i="4"/>
  <c r="L59" i="4"/>
  <c r="F59" i="4"/>
  <c r="E59" i="4"/>
  <c r="L58" i="4"/>
  <c r="F58" i="4"/>
  <c r="E58" i="4"/>
  <c r="L57" i="4"/>
  <c r="F57" i="4"/>
  <c r="E57" i="4"/>
  <c r="L56" i="4"/>
  <c r="F56" i="4"/>
  <c r="E56" i="4"/>
  <c r="L55" i="4"/>
  <c r="F55" i="4"/>
  <c r="E55" i="4"/>
  <c r="L54" i="4"/>
  <c r="F54" i="4"/>
  <c r="E54" i="4"/>
  <c r="L53" i="4"/>
  <c r="F53" i="4"/>
  <c r="E53" i="4"/>
  <c r="L52" i="4"/>
  <c r="F52" i="4"/>
  <c r="E52" i="4"/>
  <c r="L51" i="4"/>
  <c r="F51" i="4"/>
  <c r="E51" i="4"/>
  <c r="L50" i="4"/>
  <c r="F50" i="4"/>
  <c r="E50" i="4"/>
  <c r="L49" i="4"/>
  <c r="F49" i="4"/>
  <c r="E49" i="4"/>
  <c r="L48" i="4"/>
  <c r="F48" i="4"/>
  <c r="E48" i="4"/>
  <c r="L47" i="4"/>
  <c r="F47" i="4"/>
  <c r="E47" i="4"/>
  <c r="L46" i="4"/>
  <c r="F46" i="4"/>
  <c r="E46" i="4"/>
  <c r="L45" i="4"/>
  <c r="F45" i="4"/>
  <c r="E45" i="4"/>
  <c r="L44" i="4"/>
  <c r="F44" i="4"/>
  <c r="E44" i="4"/>
  <c r="L43" i="4"/>
  <c r="F43" i="4"/>
  <c r="E43" i="4"/>
  <c r="L42" i="4"/>
  <c r="F42" i="4"/>
  <c r="E42" i="4"/>
  <c r="L41" i="4"/>
  <c r="F41" i="4"/>
  <c r="E41" i="4"/>
  <c r="L40" i="4"/>
  <c r="F40" i="4"/>
  <c r="E40" i="4"/>
  <c r="L39" i="4"/>
  <c r="F39" i="4"/>
  <c r="E39" i="4"/>
  <c r="L38" i="4"/>
  <c r="F38" i="4"/>
  <c r="E38" i="4"/>
  <c r="L37" i="4"/>
  <c r="F37" i="4"/>
  <c r="E37" i="4"/>
  <c r="L36" i="4"/>
  <c r="F36" i="4"/>
  <c r="E36" i="4"/>
  <c r="L35" i="4"/>
  <c r="F35" i="4"/>
  <c r="E35" i="4"/>
  <c r="L34" i="4"/>
  <c r="F34" i="4"/>
  <c r="E34" i="4"/>
  <c r="L33" i="4"/>
  <c r="F33" i="4"/>
  <c r="E33" i="4"/>
  <c r="L32" i="4"/>
  <c r="F32" i="4"/>
  <c r="E32" i="4"/>
  <c r="L31" i="4"/>
  <c r="F31" i="4"/>
  <c r="E31" i="4"/>
  <c r="L30" i="4"/>
  <c r="F30" i="4"/>
  <c r="E30" i="4"/>
  <c r="L29" i="4"/>
  <c r="F29" i="4"/>
  <c r="E29" i="4"/>
  <c r="L28" i="4"/>
  <c r="F28" i="4"/>
  <c r="E28" i="4"/>
  <c r="L27" i="4"/>
  <c r="F27" i="4"/>
  <c r="E27" i="4"/>
  <c r="L26" i="4"/>
  <c r="F26" i="4"/>
  <c r="E26" i="4"/>
  <c r="L25" i="4"/>
  <c r="F25" i="4"/>
  <c r="E25" i="4"/>
  <c r="L24" i="4"/>
  <c r="F24" i="4"/>
  <c r="E24" i="4"/>
  <c r="L23" i="4"/>
  <c r="F23" i="4"/>
  <c r="E23" i="4"/>
  <c r="L22" i="4"/>
  <c r="F22" i="4"/>
  <c r="E22" i="4"/>
  <c r="L21" i="4"/>
  <c r="F21" i="4"/>
  <c r="E21" i="4"/>
  <c r="L20" i="4"/>
  <c r="F20" i="4"/>
  <c r="E20" i="4"/>
  <c r="L19" i="4"/>
  <c r="F19" i="4"/>
  <c r="E19" i="4"/>
  <c r="L18" i="4"/>
  <c r="F18" i="4"/>
  <c r="E18" i="4"/>
  <c r="L17" i="4"/>
  <c r="F17" i="4"/>
  <c r="E17" i="4"/>
  <c r="D17" i="4"/>
  <c r="D91" i="4" s="1"/>
  <c r="L16" i="4"/>
  <c r="F16" i="4"/>
  <c r="E16" i="4"/>
  <c r="D16" i="4"/>
  <c r="D90" i="4" s="1"/>
  <c r="T15" i="4"/>
  <c r="L15" i="4"/>
  <c r="R15" i="4" s="1"/>
  <c r="J15" i="4"/>
  <c r="H15" i="4"/>
  <c r="F15" i="4"/>
  <c r="E15" i="4"/>
  <c r="S15" i="4" s="1"/>
  <c r="D15" i="4"/>
  <c r="R14" i="4"/>
  <c r="Q14" i="4"/>
  <c r="G13" i="4"/>
  <c r="M13" i="4" s="1"/>
  <c r="F13" i="4"/>
  <c r="L13" i="4" s="1"/>
  <c r="B53" i="3"/>
  <c r="B52" i="3"/>
  <c r="E48" i="3"/>
  <c r="D48" i="3"/>
  <c r="E44" i="3"/>
  <c r="D44" i="3"/>
  <c r="E43" i="3"/>
  <c r="D43" i="3"/>
  <c r="E36" i="3"/>
  <c r="D36" i="3"/>
  <c r="D32" i="3"/>
  <c r="E32" i="3" s="1"/>
  <c r="E31" i="3"/>
  <c r="D31" i="3"/>
  <c r="E24" i="3"/>
  <c r="D24" i="3"/>
  <c r="E20" i="3"/>
  <c r="D20" i="3"/>
  <c r="E19" i="3"/>
  <c r="D19" i="3"/>
  <c r="E13" i="3"/>
  <c r="D13" i="3"/>
  <c r="D8" i="3"/>
  <c r="E8" i="3" s="1"/>
  <c r="E7" i="3"/>
  <c r="D7" i="3"/>
  <c r="B60" i="2"/>
  <c r="F49" i="2"/>
  <c r="D49" i="2"/>
  <c r="E49" i="2" s="1"/>
  <c r="G49" i="2" s="1"/>
  <c r="G48" i="2"/>
  <c r="F48" i="2"/>
  <c r="F47" i="2"/>
  <c r="D47" i="2"/>
  <c r="F36" i="2"/>
  <c r="D36" i="2"/>
  <c r="E36" i="2" s="1"/>
  <c r="G36" i="2" s="1"/>
  <c r="G35" i="2"/>
  <c r="F35" i="2"/>
  <c r="F34" i="2"/>
  <c r="D34" i="2"/>
  <c r="D23" i="2"/>
  <c r="E23" i="2" s="1"/>
  <c r="G23" i="2" s="1"/>
  <c r="G22" i="2"/>
  <c r="F22" i="2"/>
  <c r="F21" i="2"/>
  <c r="D21" i="2"/>
  <c r="D10" i="2"/>
  <c r="E10" i="2" s="1"/>
  <c r="G10" i="2" s="1"/>
  <c r="G9" i="2"/>
  <c r="F9" i="2"/>
  <c r="F8" i="2"/>
  <c r="D8" i="2"/>
  <c r="B71" i="1"/>
  <c r="B69" i="1"/>
  <c r="G68" i="1"/>
  <c r="F68" i="1"/>
  <c r="E68" i="1"/>
  <c r="D68" i="1"/>
  <c r="C67" i="1"/>
  <c r="I65" i="1"/>
  <c r="H65" i="1"/>
  <c r="G65" i="1"/>
  <c r="F65" i="1"/>
  <c r="E65" i="1"/>
  <c r="D65" i="1"/>
  <c r="I64" i="1"/>
  <c r="H64" i="1"/>
  <c r="G64" i="1"/>
  <c r="F64" i="1"/>
  <c r="E64" i="1"/>
  <c r="D64" i="1"/>
  <c r="C63" i="1"/>
  <c r="C61" i="1"/>
  <c r="C60" i="1"/>
  <c r="C64" i="1" s="1"/>
  <c r="E59" i="1"/>
  <c r="I59" i="1" s="1"/>
  <c r="D59" i="1"/>
  <c r="H59" i="1" s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C50" i="1"/>
  <c r="C48" i="1"/>
  <c r="C47" i="1"/>
  <c r="C54" i="1" s="1"/>
  <c r="E46" i="1"/>
  <c r="I46" i="1" s="1"/>
  <c r="D46" i="1"/>
  <c r="H46" i="1" s="1"/>
  <c r="B43" i="1"/>
  <c r="G42" i="1"/>
  <c r="F42" i="1"/>
  <c r="E42" i="1"/>
  <c r="D42" i="1"/>
  <c r="I39" i="1"/>
  <c r="H39" i="1"/>
  <c r="G38" i="1"/>
  <c r="G39" i="1" s="1"/>
  <c r="F38" i="1"/>
  <c r="F39" i="1" s="1"/>
  <c r="E38" i="1"/>
  <c r="E39" i="1" s="1"/>
  <c r="D38" i="1"/>
  <c r="D39" i="1" s="1"/>
  <c r="C34" i="1"/>
  <c r="C38" i="1" s="1"/>
  <c r="E33" i="1"/>
  <c r="I33" i="1" s="1"/>
  <c r="D33" i="1"/>
  <c r="H33" i="1" s="1"/>
  <c r="B30" i="1"/>
  <c r="G29" i="1"/>
  <c r="F29" i="1"/>
  <c r="E29" i="1"/>
  <c r="D29" i="1"/>
  <c r="I26" i="1"/>
  <c r="H26" i="1"/>
  <c r="G25" i="1"/>
  <c r="G26" i="1" s="1"/>
  <c r="F25" i="1"/>
  <c r="F26" i="1" s="1"/>
  <c r="E25" i="1"/>
  <c r="E26" i="1" s="1"/>
  <c r="D25" i="1"/>
  <c r="D26" i="1" s="1"/>
  <c r="C21" i="1"/>
  <c r="C28" i="1" s="1"/>
  <c r="E20" i="1"/>
  <c r="I20" i="1" s="1"/>
  <c r="D20" i="1"/>
  <c r="H20" i="1" s="1"/>
  <c r="B16" i="1"/>
  <c r="F20" i="1" l="1"/>
  <c r="C23" i="1"/>
  <c r="C25" i="1"/>
  <c r="G33" i="1"/>
  <c r="C35" i="1"/>
  <c r="C37" i="1"/>
  <c r="C41" i="1"/>
  <c r="F46" i="1"/>
  <c r="C49" i="1"/>
  <c r="C51" i="1"/>
  <c r="G59" i="1"/>
  <c r="N15" i="4"/>
  <c r="T11" i="6"/>
  <c r="R11" i="6"/>
  <c r="P11" i="6"/>
  <c r="S11" i="6"/>
  <c r="Q11" i="6"/>
  <c r="G20" i="1"/>
  <c r="C22" i="1"/>
  <c r="C24" i="1"/>
  <c r="F33" i="1"/>
  <c r="C36" i="1"/>
  <c r="G46" i="1"/>
  <c r="F10" i="2"/>
  <c r="F23" i="2"/>
  <c r="Q15" i="4"/>
  <c r="O15" i="4"/>
  <c r="M15" i="4"/>
  <c r="P15" i="4"/>
  <c r="T11" i="5"/>
  <c r="R11" i="5"/>
  <c r="P11" i="5"/>
  <c r="S11" i="5"/>
  <c r="Q11" i="5"/>
  <c r="F59" i="1"/>
  <c r="C62" i="1"/>
  <c r="G15" i="4"/>
  <c r="I15" i="4"/>
  <c r="K15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G11" i="5"/>
  <c r="I11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G11" i="6"/>
  <c r="I11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F11" i="7"/>
  <c r="H11" i="7"/>
  <c r="D432" i="7"/>
  <c r="D430" i="7"/>
  <c r="D428" i="7"/>
  <c r="D426" i="7"/>
  <c r="D424" i="7"/>
  <c r="D422" i="7"/>
  <c r="D420" i="7"/>
  <c r="D418" i="7"/>
  <c r="D416" i="7"/>
  <c r="D414" i="7"/>
  <c r="D412" i="7"/>
  <c r="D410" i="7"/>
  <c r="D408" i="7"/>
  <c r="D406" i="7"/>
  <c r="D404" i="7"/>
  <c r="D402" i="7"/>
  <c r="D400" i="7"/>
  <c r="D398" i="7"/>
  <c r="D396" i="7"/>
  <c r="D394" i="7"/>
  <c r="D392" i="7"/>
  <c r="D390" i="7"/>
  <c r="D388" i="7"/>
  <c r="D386" i="7"/>
  <c r="D384" i="7"/>
  <c r="D382" i="7"/>
  <c r="D380" i="7"/>
  <c r="D378" i="7"/>
  <c r="D376" i="7"/>
  <c r="D374" i="7"/>
  <c r="D372" i="7"/>
  <c r="D370" i="7"/>
  <c r="D368" i="7"/>
  <c r="D366" i="7"/>
  <c r="D364" i="7"/>
  <c r="D362" i="7"/>
  <c r="D360" i="7"/>
  <c r="D358" i="7"/>
  <c r="D356" i="7"/>
  <c r="D354" i="7"/>
  <c r="D352" i="7"/>
  <c r="D350" i="7"/>
  <c r="D348" i="7"/>
  <c r="D346" i="7"/>
  <c r="D344" i="7"/>
  <c r="D342" i="7"/>
  <c r="D340" i="7"/>
  <c r="D338" i="7"/>
  <c r="D336" i="7"/>
  <c r="D334" i="7"/>
  <c r="D332" i="7"/>
  <c r="D330" i="7"/>
  <c r="D328" i="7"/>
  <c r="D326" i="7"/>
  <c r="D324" i="7"/>
  <c r="D322" i="7"/>
  <c r="D320" i="7"/>
  <c r="D318" i="7"/>
  <c r="D316" i="7"/>
  <c r="D314" i="7"/>
  <c r="D312" i="7"/>
  <c r="D310" i="7"/>
  <c r="D308" i="7"/>
  <c r="D306" i="7"/>
  <c r="D304" i="7"/>
  <c r="D302" i="7"/>
  <c r="D300" i="7"/>
  <c r="D298" i="7"/>
  <c r="D296" i="7"/>
  <c r="D294" i="7"/>
  <c r="D292" i="7"/>
  <c r="D290" i="7"/>
  <c r="D288" i="7"/>
  <c r="D286" i="7"/>
  <c r="D284" i="7"/>
  <c r="D282" i="7"/>
  <c r="D280" i="7"/>
  <c r="D278" i="7"/>
  <c r="D276" i="7"/>
  <c r="D274" i="7"/>
  <c r="D272" i="7"/>
  <c r="D270" i="7"/>
  <c r="D268" i="7"/>
  <c r="D266" i="7"/>
  <c r="D264" i="7"/>
  <c r="D262" i="7"/>
  <c r="D260" i="7"/>
  <c r="D258" i="7"/>
  <c r="D256" i="7"/>
  <c r="D254" i="7"/>
  <c r="D252" i="7"/>
  <c r="D250" i="7"/>
  <c r="D248" i="7"/>
  <c r="D246" i="7"/>
  <c r="D244" i="7"/>
  <c r="D242" i="7"/>
  <c r="D240" i="7"/>
  <c r="D238" i="7"/>
  <c r="D236" i="7"/>
  <c r="D234" i="7"/>
  <c r="D232" i="7"/>
  <c r="D230" i="7"/>
  <c r="D228" i="7"/>
  <c r="D226" i="7"/>
  <c r="D224" i="7"/>
  <c r="D222" i="7"/>
  <c r="D220" i="7"/>
  <c r="D218" i="7"/>
  <c r="D216" i="7"/>
  <c r="D214" i="7"/>
  <c r="D212" i="7"/>
  <c r="D210" i="7"/>
  <c r="D208" i="7"/>
  <c r="D206" i="7"/>
  <c r="D204" i="7"/>
  <c r="D202" i="7"/>
  <c r="D200" i="7"/>
  <c r="D198" i="7"/>
  <c r="D196" i="7"/>
  <c r="D194" i="7"/>
  <c r="D192" i="7"/>
  <c r="D190" i="7"/>
  <c r="D188" i="7"/>
  <c r="D186" i="7"/>
  <c r="D184" i="7"/>
  <c r="D182" i="7"/>
  <c r="D180" i="7"/>
  <c r="D178" i="7"/>
  <c r="D176" i="7"/>
  <c r="D174" i="7"/>
  <c r="D172" i="7"/>
  <c r="D170" i="7"/>
  <c r="D168" i="7"/>
  <c r="D166" i="7"/>
  <c r="D164" i="7"/>
  <c r="D162" i="7"/>
  <c r="D160" i="7"/>
  <c r="D158" i="7"/>
  <c r="D156" i="7"/>
  <c r="D154" i="7"/>
  <c r="D152" i="7"/>
  <c r="D150" i="7"/>
  <c r="D148" i="7"/>
  <c r="D146" i="7"/>
  <c r="D144" i="7"/>
  <c r="D142" i="7"/>
  <c r="D140" i="7"/>
  <c r="D138" i="7"/>
  <c r="D136" i="7"/>
  <c r="D134" i="7"/>
  <c r="D132" i="7"/>
  <c r="D130" i="7"/>
  <c r="D128" i="7"/>
  <c r="D126" i="7"/>
  <c r="D124" i="7"/>
  <c r="D122" i="7"/>
  <c r="D120" i="7"/>
  <c r="D118" i="7"/>
  <c r="D116" i="7"/>
  <c r="D114" i="7"/>
  <c r="D112" i="7"/>
  <c r="D110" i="7"/>
  <c r="D108" i="7"/>
  <c r="D106" i="7"/>
  <c r="D104" i="7"/>
  <c r="D102" i="7"/>
  <c r="D100" i="7"/>
  <c r="D98" i="7"/>
  <c r="D96" i="7"/>
  <c r="D94" i="7"/>
  <c r="D92" i="7"/>
  <c r="D90" i="7"/>
  <c r="D88" i="7"/>
  <c r="D86" i="7"/>
  <c r="D84" i="7"/>
  <c r="D82" i="7"/>
  <c r="D433" i="7"/>
  <c r="D431" i="7"/>
  <c r="D429" i="7"/>
  <c r="D427" i="7"/>
  <c r="D425" i="7"/>
  <c r="D423" i="7"/>
  <c r="D421" i="7"/>
  <c r="D419" i="7"/>
  <c r="D417" i="7"/>
  <c r="D415" i="7"/>
  <c r="D413" i="7"/>
  <c r="D411" i="7"/>
  <c r="D409" i="7"/>
  <c r="D407" i="7"/>
  <c r="D405" i="7"/>
  <c r="D403" i="7"/>
  <c r="D401" i="7"/>
  <c r="D399" i="7"/>
  <c r="D397" i="7"/>
  <c r="D395" i="7"/>
  <c r="D393" i="7"/>
  <c r="D391" i="7"/>
  <c r="D389" i="7"/>
  <c r="D387" i="7"/>
  <c r="D385" i="7"/>
  <c r="D383" i="7"/>
  <c r="D381" i="7"/>
  <c r="D379" i="7"/>
  <c r="D377" i="7"/>
  <c r="D375" i="7"/>
  <c r="D373" i="7"/>
  <c r="D371" i="7"/>
  <c r="D369" i="7"/>
  <c r="D367" i="7"/>
  <c r="D365" i="7"/>
  <c r="D363" i="7"/>
  <c r="D361" i="7"/>
  <c r="D359" i="7"/>
  <c r="D357" i="7"/>
  <c r="D355" i="7"/>
  <c r="D353" i="7"/>
  <c r="D351" i="7"/>
  <c r="D349" i="7"/>
  <c r="D347" i="7"/>
  <c r="D345" i="7"/>
  <c r="D343" i="7"/>
  <c r="D341" i="7"/>
  <c r="D339" i="7"/>
  <c r="D337" i="7"/>
  <c r="D335" i="7"/>
  <c r="D333" i="7"/>
  <c r="D331" i="7"/>
  <c r="D329" i="7"/>
  <c r="D327" i="7"/>
  <c r="D325" i="7"/>
  <c r="D323" i="7"/>
  <c r="D321" i="7"/>
  <c r="D319" i="7"/>
  <c r="D317" i="7"/>
  <c r="D315" i="7"/>
  <c r="D313" i="7"/>
  <c r="D311" i="7"/>
  <c r="D309" i="7"/>
  <c r="D307" i="7"/>
  <c r="D305" i="7"/>
  <c r="D303" i="7"/>
  <c r="D301" i="7"/>
  <c r="D299" i="7"/>
  <c r="D297" i="7"/>
  <c r="D295" i="7"/>
  <c r="D293" i="7"/>
  <c r="D291" i="7"/>
  <c r="D289" i="7"/>
  <c r="D287" i="7"/>
  <c r="D285" i="7"/>
  <c r="D283" i="7"/>
  <c r="D281" i="7"/>
  <c r="D279" i="7"/>
  <c r="D277" i="7"/>
  <c r="D275" i="7"/>
  <c r="D273" i="7"/>
  <c r="D271" i="7"/>
  <c r="D269" i="7"/>
  <c r="D267" i="7"/>
  <c r="D265" i="7"/>
  <c r="D263" i="7"/>
  <c r="D261" i="7"/>
  <c r="D259" i="7"/>
  <c r="D257" i="7"/>
  <c r="D255" i="7"/>
  <c r="D253" i="7"/>
  <c r="D251" i="7"/>
  <c r="D249" i="7"/>
  <c r="D247" i="7"/>
  <c r="D245" i="7"/>
  <c r="D243" i="7"/>
  <c r="D241" i="7"/>
  <c r="D239" i="7"/>
  <c r="D237" i="7"/>
  <c r="D235" i="7"/>
  <c r="D233" i="7"/>
  <c r="D231" i="7"/>
  <c r="D229" i="7"/>
  <c r="D227" i="7"/>
  <c r="D225" i="7"/>
  <c r="D223" i="7"/>
  <c r="D221" i="7"/>
  <c r="D219" i="7"/>
  <c r="D217" i="7"/>
  <c r="D215" i="7"/>
  <c r="D213" i="7"/>
  <c r="D211" i="7"/>
  <c r="D209" i="7"/>
  <c r="D207" i="7"/>
  <c r="D205" i="7"/>
  <c r="D203" i="7"/>
  <c r="D201" i="7"/>
  <c r="D199" i="7"/>
  <c r="D197" i="7"/>
  <c r="D195" i="7"/>
  <c r="D193" i="7"/>
  <c r="D191" i="7"/>
  <c r="D189" i="7"/>
  <c r="D187" i="7"/>
  <c r="D185" i="7"/>
  <c r="D183" i="7"/>
  <c r="D181" i="7"/>
  <c r="D179" i="7"/>
  <c r="D177" i="7"/>
  <c r="D175" i="7"/>
  <c r="D173" i="7"/>
  <c r="D171" i="7"/>
  <c r="D169" i="7"/>
  <c r="D167" i="7"/>
  <c r="D165" i="7"/>
  <c r="D163" i="7"/>
  <c r="D161" i="7"/>
  <c r="D159" i="7"/>
  <c r="D157" i="7"/>
  <c r="D155" i="7"/>
  <c r="D153" i="7"/>
  <c r="D151" i="7"/>
  <c r="D149" i="7"/>
  <c r="D147" i="7"/>
  <c r="D145" i="7"/>
  <c r="D143" i="7"/>
  <c r="D141" i="7"/>
  <c r="D139" i="7"/>
  <c r="D137" i="7"/>
  <c r="D135" i="7"/>
  <c r="D133" i="7"/>
  <c r="D131" i="7"/>
  <c r="D129" i="7"/>
  <c r="D127" i="7"/>
  <c r="D125" i="7"/>
  <c r="D123" i="7"/>
  <c r="D121" i="7"/>
  <c r="D119" i="7"/>
  <c r="D117" i="7"/>
  <c r="D115" i="7"/>
  <c r="D113" i="7"/>
  <c r="D111" i="7"/>
  <c r="D109" i="7"/>
  <c r="D107" i="7"/>
  <c r="D105" i="7"/>
  <c r="D103" i="7"/>
  <c r="D101" i="7"/>
  <c r="D99" i="7"/>
  <c r="D97" i="7"/>
  <c r="D95" i="7"/>
  <c r="D93" i="7"/>
  <c r="D91" i="7"/>
  <c r="D89" i="7"/>
  <c r="D87" i="7"/>
  <c r="D85" i="7"/>
  <c r="D83" i="7"/>
  <c r="D81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G11" i="7"/>
  <c r="G11" i="8"/>
  <c r="D433" i="8"/>
  <c r="D431" i="8"/>
  <c r="D429" i="8"/>
  <c r="D427" i="8"/>
  <c r="D425" i="8"/>
  <c r="D423" i="8"/>
  <c r="D421" i="8"/>
  <c r="D419" i="8"/>
  <c r="D417" i="8"/>
  <c r="D415" i="8"/>
  <c r="D413" i="8"/>
  <c r="D411" i="8"/>
  <c r="D409" i="8"/>
  <c r="D407" i="8"/>
  <c r="D15" i="8"/>
  <c r="D17" i="8"/>
  <c r="D19" i="8"/>
  <c r="D21" i="8"/>
  <c r="D23" i="8"/>
  <c r="D25" i="8"/>
  <c r="D27" i="8"/>
  <c r="D29" i="8"/>
  <c r="D31" i="8"/>
  <c r="D33" i="8"/>
  <c r="D35" i="8"/>
  <c r="D37" i="8"/>
  <c r="D39" i="8"/>
  <c r="D41" i="8"/>
  <c r="D43" i="8"/>
  <c r="D45" i="8"/>
  <c r="D47" i="8"/>
  <c r="D49" i="8"/>
  <c r="D51" i="8"/>
  <c r="D53" i="8"/>
  <c r="D55" i="8"/>
  <c r="D57" i="8"/>
  <c r="D59" i="8"/>
  <c r="D61" i="8"/>
  <c r="D63" i="8"/>
  <c r="D65" i="8"/>
  <c r="D67" i="8"/>
  <c r="D69" i="8"/>
  <c r="D71" i="8"/>
  <c r="D73" i="8"/>
  <c r="D75" i="8"/>
  <c r="D77" i="8"/>
  <c r="D79" i="8"/>
  <c r="D81" i="8"/>
  <c r="D83" i="8"/>
  <c r="D85" i="8"/>
  <c r="D87" i="8"/>
  <c r="D89" i="8"/>
  <c r="D91" i="8"/>
  <c r="D93" i="8"/>
  <c r="D95" i="8"/>
  <c r="D97" i="8"/>
  <c r="D99" i="8"/>
  <c r="D101" i="8"/>
  <c r="D103" i="8"/>
  <c r="D105" i="8"/>
  <c r="D107" i="8"/>
  <c r="D109" i="8"/>
  <c r="D111" i="8"/>
  <c r="D113" i="8"/>
  <c r="D115" i="8"/>
  <c r="D117" i="8"/>
  <c r="D119" i="8"/>
  <c r="D121" i="8"/>
  <c r="D123" i="8"/>
  <c r="D125" i="8"/>
  <c r="D127" i="8"/>
  <c r="D129" i="8"/>
  <c r="D131" i="8"/>
  <c r="D133" i="8"/>
  <c r="D135" i="8"/>
  <c r="D137" i="8"/>
  <c r="D139" i="8"/>
  <c r="D141" i="8"/>
  <c r="D143" i="8"/>
  <c r="D145" i="8"/>
  <c r="D147" i="8"/>
  <c r="D149" i="8"/>
  <c r="D151" i="8"/>
  <c r="D153" i="8"/>
  <c r="D155" i="8"/>
  <c r="D157" i="8"/>
  <c r="D159" i="8"/>
  <c r="D161" i="8"/>
  <c r="D163" i="8"/>
  <c r="D165" i="8"/>
  <c r="D167" i="8"/>
  <c r="D169" i="8"/>
  <c r="D171" i="8"/>
  <c r="D173" i="8"/>
  <c r="D175" i="8"/>
  <c r="D177" i="8"/>
  <c r="D179" i="8"/>
  <c r="D181" i="8"/>
  <c r="D183" i="8"/>
  <c r="D185" i="8"/>
  <c r="D187" i="8"/>
  <c r="D189" i="8"/>
  <c r="D191" i="8"/>
  <c r="D193" i="8"/>
  <c r="D195" i="8"/>
  <c r="D197" i="8"/>
  <c r="D199" i="8"/>
  <c r="D201" i="8"/>
  <c r="D203" i="8"/>
  <c r="D205" i="8"/>
  <c r="D207" i="8"/>
  <c r="D209" i="8"/>
  <c r="D211" i="8"/>
  <c r="D213" i="8"/>
  <c r="D215" i="8"/>
  <c r="D217" i="8"/>
  <c r="D219" i="8"/>
  <c r="D221" i="8"/>
  <c r="D223" i="8"/>
  <c r="D225" i="8"/>
  <c r="D227" i="8"/>
  <c r="D229" i="8"/>
  <c r="D231" i="8"/>
  <c r="D233" i="8"/>
  <c r="D235" i="8"/>
  <c r="D237" i="8"/>
  <c r="D239" i="8"/>
  <c r="D241" i="8"/>
  <c r="D243" i="8"/>
  <c r="D245" i="8"/>
  <c r="D247" i="8"/>
  <c r="D251" i="8"/>
  <c r="D255" i="8"/>
  <c r="D259" i="8"/>
  <c r="D263" i="8"/>
  <c r="D267" i="8"/>
  <c r="D271" i="8"/>
  <c r="D275" i="8"/>
  <c r="D279" i="8"/>
  <c r="D283" i="8"/>
  <c r="D287" i="8"/>
  <c r="D291" i="8"/>
  <c r="D295" i="8"/>
  <c r="D299" i="8"/>
  <c r="D303" i="8"/>
  <c r="D307" i="8"/>
  <c r="D311" i="8"/>
  <c r="D315" i="8"/>
  <c r="D319" i="8"/>
  <c r="D323" i="8"/>
  <c r="D327" i="8"/>
  <c r="D331" i="8"/>
  <c r="D335" i="8"/>
  <c r="D339" i="8"/>
  <c r="D343" i="8"/>
  <c r="D347" i="8"/>
  <c r="D351" i="8"/>
  <c r="D355" i="8"/>
  <c r="D359" i="8"/>
  <c r="D363" i="8"/>
  <c r="D367" i="8"/>
  <c r="D371" i="8"/>
  <c r="D375" i="8"/>
  <c r="D379" i="8"/>
  <c r="D383" i="8"/>
  <c r="D387" i="8"/>
  <c r="D391" i="8"/>
  <c r="D395" i="8"/>
  <c r="D399" i="8"/>
  <c r="D403" i="8"/>
  <c r="D432" i="8"/>
  <c r="D430" i="8"/>
  <c r="D428" i="8"/>
  <c r="D426" i="8"/>
  <c r="D424" i="8"/>
  <c r="D422" i="8"/>
  <c r="D420" i="8"/>
  <c r="D418" i="8"/>
  <c r="D416" i="8"/>
  <c r="D414" i="8"/>
  <c r="D412" i="8"/>
  <c r="D410" i="8"/>
  <c r="D408" i="8"/>
  <c r="D406" i="8"/>
  <c r="D404" i="8"/>
  <c r="D402" i="8"/>
  <c r="D400" i="8"/>
  <c r="D398" i="8"/>
  <c r="D396" i="8"/>
  <c r="D394" i="8"/>
  <c r="D392" i="8"/>
  <c r="D390" i="8"/>
  <c r="D388" i="8"/>
  <c r="D386" i="8"/>
  <c r="D384" i="8"/>
  <c r="D382" i="8"/>
  <c r="D380" i="8"/>
  <c r="D378" i="8"/>
  <c r="D376" i="8"/>
  <c r="D374" i="8"/>
  <c r="D372" i="8"/>
  <c r="D370" i="8"/>
  <c r="D368" i="8"/>
  <c r="D366" i="8"/>
  <c r="D364" i="8"/>
  <c r="D362" i="8"/>
  <c r="D360" i="8"/>
  <c r="D358" i="8"/>
  <c r="D356" i="8"/>
  <c r="D354" i="8"/>
  <c r="D352" i="8"/>
  <c r="D350" i="8"/>
  <c r="D348" i="8"/>
  <c r="D346" i="8"/>
  <c r="D344" i="8"/>
  <c r="D342" i="8"/>
  <c r="D340" i="8"/>
  <c r="D338" i="8"/>
  <c r="D336" i="8"/>
  <c r="D334" i="8"/>
  <c r="D332" i="8"/>
  <c r="D330" i="8"/>
  <c r="D328" i="8"/>
  <c r="D326" i="8"/>
  <c r="D324" i="8"/>
  <c r="D322" i="8"/>
  <c r="D320" i="8"/>
  <c r="D318" i="8"/>
  <c r="D316" i="8"/>
  <c r="D314" i="8"/>
  <c r="D312" i="8"/>
  <c r="D310" i="8"/>
  <c r="D308" i="8"/>
  <c r="D306" i="8"/>
  <c r="D304" i="8"/>
  <c r="D302" i="8"/>
  <c r="D300" i="8"/>
  <c r="D298" i="8"/>
  <c r="D296" i="8"/>
  <c r="D294" i="8"/>
  <c r="D292" i="8"/>
  <c r="D290" i="8"/>
  <c r="D288" i="8"/>
  <c r="D286" i="8"/>
  <c r="D284" i="8"/>
  <c r="D282" i="8"/>
  <c r="D280" i="8"/>
  <c r="D278" i="8"/>
  <c r="D276" i="8"/>
  <c r="D274" i="8"/>
  <c r="D272" i="8"/>
  <c r="D270" i="8"/>
  <c r="D268" i="8"/>
  <c r="D266" i="8"/>
  <c r="D264" i="8"/>
  <c r="D262" i="8"/>
  <c r="D260" i="8"/>
  <c r="D258" i="8"/>
  <c r="D256" i="8"/>
  <c r="D254" i="8"/>
  <c r="D252" i="8"/>
  <c r="D250" i="8"/>
  <c r="D248" i="8"/>
  <c r="D14" i="8"/>
  <c r="D16" i="8"/>
  <c r="D18" i="8"/>
  <c r="D20" i="8"/>
  <c r="D22" i="8"/>
  <c r="D24" i="8"/>
  <c r="D26" i="8"/>
  <c r="D28" i="8"/>
  <c r="D30" i="8"/>
  <c r="D32" i="8"/>
  <c r="D34" i="8"/>
  <c r="D36" i="8"/>
  <c r="D38" i="8"/>
  <c r="D40" i="8"/>
  <c r="D42" i="8"/>
  <c r="D44" i="8"/>
  <c r="D46" i="8"/>
  <c r="D48" i="8"/>
  <c r="D50" i="8"/>
  <c r="D52" i="8"/>
  <c r="D54" i="8"/>
  <c r="D56" i="8"/>
  <c r="D58" i="8"/>
  <c r="D60" i="8"/>
  <c r="D62" i="8"/>
  <c r="D64" i="8"/>
  <c r="D66" i="8"/>
  <c r="D68" i="8"/>
  <c r="D70" i="8"/>
  <c r="D72" i="8"/>
  <c r="D74" i="8"/>
  <c r="D76" i="8"/>
  <c r="D78" i="8"/>
  <c r="D80" i="8"/>
  <c r="D82" i="8"/>
  <c r="D84" i="8"/>
  <c r="D86" i="8"/>
  <c r="D88" i="8"/>
  <c r="D90" i="8"/>
  <c r="D92" i="8"/>
  <c r="D94" i="8"/>
  <c r="D96" i="8"/>
  <c r="D98" i="8"/>
  <c r="D100" i="8"/>
  <c r="D102" i="8"/>
  <c r="D104" i="8"/>
  <c r="D106" i="8"/>
  <c r="D108" i="8"/>
  <c r="D110" i="8"/>
  <c r="D112" i="8"/>
  <c r="D114" i="8"/>
  <c r="D116" i="8"/>
  <c r="D118" i="8"/>
  <c r="D120" i="8"/>
  <c r="D122" i="8"/>
  <c r="D124" i="8"/>
  <c r="D126" i="8"/>
  <c r="D128" i="8"/>
  <c r="D130" i="8"/>
  <c r="D132" i="8"/>
  <c r="D134" i="8"/>
  <c r="D136" i="8"/>
  <c r="D138" i="8"/>
  <c r="D140" i="8"/>
  <c r="D142" i="8"/>
  <c r="D144" i="8"/>
  <c r="D146" i="8"/>
  <c r="D148" i="8"/>
  <c r="D150" i="8"/>
  <c r="D152" i="8"/>
  <c r="D154" i="8"/>
  <c r="D156" i="8"/>
  <c r="D158" i="8"/>
  <c r="D160" i="8"/>
  <c r="D162" i="8"/>
  <c r="D164" i="8"/>
  <c r="D166" i="8"/>
  <c r="D168" i="8"/>
  <c r="D170" i="8"/>
  <c r="D172" i="8"/>
  <c r="D174" i="8"/>
  <c r="D176" i="8"/>
  <c r="D178" i="8"/>
  <c r="D180" i="8"/>
  <c r="D182" i="8"/>
  <c r="D184" i="8"/>
  <c r="D186" i="8"/>
  <c r="D188" i="8"/>
  <c r="D190" i="8"/>
  <c r="D192" i="8"/>
  <c r="D194" i="8"/>
  <c r="D196" i="8"/>
  <c r="D198" i="8"/>
  <c r="D200" i="8"/>
  <c r="D202" i="8"/>
  <c r="D204" i="8"/>
  <c r="D206" i="8"/>
  <c r="D208" i="8"/>
  <c r="D210" i="8"/>
  <c r="D212" i="8"/>
  <c r="D214" i="8"/>
  <c r="D216" i="8"/>
  <c r="D218" i="8"/>
  <c r="D220" i="8"/>
  <c r="D222" i="8"/>
  <c r="D224" i="8"/>
  <c r="D226" i="8"/>
  <c r="D228" i="8"/>
  <c r="D230" i="8"/>
  <c r="D232" i="8"/>
  <c r="D234" i="8"/>
  <c r="D236" i="8"/>
  <c r="D238" i="8"/>
  <c r="D240" i="8"/>
  <c r="D242" i="8"/>
  <c r="D244" i="8"/>
  <c r="D246" i="8"/>
  <c r="D249" i="8"/>
  <c r="D253" i="8"/>
  <c r="D257" i="8"/>
  <c r="D261" i="8"/>
  <c r="D265" i="8"/>
  <c r="D269" i="8"/>
  <c r="D273" i="8"/>
  <c r="D277" i="8"/>
  <c r="D281" i="8"/>
  <c r="D285" i="8"/>
  <c r="D289" i="8"/>
  <c r="D293" i="8"/>
  <c r="D297" i="8"/>
  <c r="D301" i="8"/>
  <c r="D305" i="8"/>
  <c r="D309" i="8"/>
  <c r="D313" i="8"/>
  <c r="D317" i="8"/>
  <c r="D321" i="8"/>
  <c r="D325" i="8"/>
  <c r="D329" i="8"/>
  <c r="D333" i="8"/>
  <c r="D337" i="8"/>
  <c r="D341" i="8"/>
  <c r="D345" i="8"/>
  <c r="D349" i="8"/>
  <c r="D353" i="8"/>
  <c r="D357" i="8"/>
  <c r="D361" i="8"/>
  <c r="D365" i="8"/>
  <c r="D369" i="8"/>
  <c r="D373" i="8"/>
  <c r="D377" i="8"/>
  <c r="D381" i="8"/>
  <c r="D385" i="8"/>
  <c r="D389" i="8"/>
  <c r="D393" i="8"/>
  <c r="D397" i="8"/>
  <c r="D401" i="8"/>
  <c r="D405" i="8"/>
  <c r="F12" i="9"/>
  <c r="H12" i="9"/>
  <c r="D87" i="9"/>
  <c r="D85" i="9"/>
  <c r="D83" i="9"/>
  <c r="D81" i="9"/>
  <c r="D79" i="9"/>
  <c r="D77" i="9"/>
  <c r="D75" i="9"/>
  <c r="D15" i="9"/>
  <c r="D17" i="9"/>
  <c r="D19" i="9"/>
  <c r="D21" i="9"/>
  <c r="D23" i="9"/>
  <c r="D25" i="9"/>
  <c r="D27" i="9"/>
  <c r="D29" i="9"/>
  <c r="D31" i="9"/>
  <c r="D33" i="9"/>
  <c r="D35" i="9"/>
  <c r="D37" i="9"/>
  <c r="D39" i="9"/>
  <c r="D41" i="9"/>
  <c r="D43" i="9"/>
  <c r="D45" i="9"/>
  <c r="D47" i="9"/>
  <c r="D49" i="9"/>
  <c r="D51" i="9"/>
  <c r="D53" i="9"/>
  <c r="D55" i="9"/>
  <c r="D57" i="9"/>
  <c r="D59" i="9"/>
  <c r="D61" i="9"/>
  <c r="D63" i="9"/>
  <c r="D65" i="9"/>
  <c r="D67" i="9"/>
  <c r="D69" i="9"/>
  <c r="D71" i="9"/>
  <c r="D73" i="9"/>
  <c r="D76" i="9"/>
  <c r="D80" i="9"/>
  <c r="D84" i="9"/>
  <c r="D88" i="9"/>
  <c r="H12" i="10"/>
  <c r="F12" i="10"/>
  <c r="D15" i="10"/>
  <c r="D19" i="10"/>
  <c r="D23" i="10"/>
  <c r="D27" i="10"/>
  <c r="D31" i="10"/>
  <c r="D35" i="10"/>
  <c r="D39" i="10"/>
  <c r="D43" i="10"/>
  <c r="D47" i="10"/>
  <c r="D51" i="10"/>
  <c r="D55" i="10"/>
  <c r="D59" i="10"/>
  <c r="D63" i="10"/>
  <c r="D67" i="10"/>
  <c r="D71" i="10"/>
  <c r="D75" i="10"/>
  <c r="D79" i="10"/>
  <c r="D83" i="10"/>
  <c r="D85" i="11"/>
  <c r="D81" i="11"/>
  <c r="D77" i="11"/>
  <c r="D73" i="11"/>
  <c r="D69" i="11"/>
  <c r="D65" i="11"/>
  <c r="D61" i="11"/>
  <c r="D57" i="11"/>
  <c r="D53" i="11"/>
  <c r="D49" i="11"/>
  <c r="D45" i="11"/>
  <c r="D41" i="11"/>
  <c r="D37" i="11"/>
  <c r="D33" i="11"/>
  <c r="D29" i="11"/>
  <c r="D25" i="11"/>
  <c r="D21" i="11"/>
  <c r="D17" i="11"/>
  <c r="D15" i="11"/>
  <c r="D23" i="11"/>
  <c r="D31" i="11"/>
  <c r="D39" i="11"/>
  <c r="D47" i="11"/>
  <c r="D55" i="11"/>
  <c r="D63" i="11"/>
  <c r="D71" i="11"/>
  <c r="D79" i="11"/>
  <c r="D87" i="11"/>
  <c r="D85" i="12"/>
  <c r="D81" i="12"/>
  <c r="D77" i="12"/>
  <c r="D73" i="12"/>
  <c r="D69" i="12"/>
  <c r="D65" i="12"/>
  <c r="D61" i="12"/>
  <c r="D57" i="12"/>
  <c r="D53" i="12"/>
  <c r="D49" i="12"/>
  <c r="D45" i="12"/>
  <c r="D41" i="12"/>
  <c r="D37" i="12"/>
  <c r="D33" i="12"/>
  <c r="D29" i="12"/>
  <c r="D25" i="12"/>
  <c r="D21" i="12"/>
  <c r="D17" i="12"/>
  <c r="D15" i="12"/>
  <c r="D23" i="12"/>
  <c r="D31" i="12"/>
  <c r="D39" i="12"/>
  <c r="D47" i="12"/>
  <c r="D55" i="12"/>
  <c r="D63" i="12"/>
  <c r="D71" i="12"/>
  <c r="D79" i="12"/>
  <c r="D87" i="12"/>
  <c r="G12" i="9"/>
  <c r="D16" i="9"/>
  <c r="D18" i="9"/>
  <c r="D20" i="9"/>
  <c r="D22" i="9"/>
  <c r="D24" i="9"/>
  <c r="D26" i="9"/>
  <c r="D28" i="9"/>
  <c r="D30" i="9"/>
  <c r="D32" i="9"/>
  <c r="D34" i="9"/>
  <c r="D36" i="9"/>
  <c r="D38" i="9"/>
  <c r="D40" i="9"/>
  <c r="D42" i="9"/>
  <c r="D44" i="9"/>
  <c r="D46" i="9"/>
  <c r="D48" i="9"/>
  <c r="D50" i="9"/>
  <c r="D52" i="9"/>
  <c r="D54" i="9"/>
  <c r="D56" i="9"/>
  <c r="D58" i="9"/>
  <c r="D60" i="9"/>
  <c r="D62" i="9"/>
  <c r="D64" i="9"/>
  <c r="D66" i="9"/>
  <c r="D68" i="9"/>
  <c r="D70" i="9"/>
  <c r="D72" i="9"/>
  <c r="D74" i="9"/>
  <c r="D78" i="9"/>
  <c r="D82" i="9"/>
  <c r="D19" i="11"/>
  <c r="D27" i="11"/>
  <c r="D35" i="11"/>
  <c r="D43" i="11"/>
  <c r="D51" i="11"/>
  <c r="D59" i="11"/>
  <c r="D67" i="11"/>
  <c r="D75" i="11"/>
  <c r="D83" i="11"/>
  <c r="D19" i="12"/>
  <c r="D27" i="12"/>
  <c r="D35" i="12"/>
  <c r="D43" i="12"/>
  <c r="D51" i="12"/>
  <c r="D59" i="12"/>
  <c r="D67" i="12"/>
  <c r="D75" i="12"/>
  <c r="D83" i="12"/>
  <c r="F13" i="14"/>
  <c r="D16" i="10"/>
  <c r="D18" i="10"/>
  <c r="D20" i="10"/>
  <c r="D22" i="10"/>
  <c r="D24" i="10"/>
  <c r="D26" i="10"/>
  <c r="D28" i="10"/>
  <c r="D30" i="10"/>
  <c r="D32" i="10"/>
  <c r="D34" i="10"/>
  <c r="D36" i="10"/>
  <c r="D38" i="10"/>
  <c r="D40" i="10"/>
  <c r="D42" i="10"/>
  <c r="D44" i="10"/>
  <c r="D46" i="10"/>
  <c r="D48" i="10"/>
  <c r="D50" i="10"/>
  <c r="D52" i="10"/>
  <c r="D54" i="10"/>
  <c r="D56" i="10"/>
  <c r="D58" i="10"/>
  <c r="D60" i="10"/>
  <c r="D62" i="10"/>
  <c r="D64" i="10"/>
  <c r="D66" i="10"/>
  <c r="D68" i="10"/>
  <c r="D70" i="10"/>
  <c r="D72" i="10"/>
  <c r="D74" i="10"/>
  <c r="D76" i="10"/>
  <c r="D78" i="10"/>
  <c r="D80" i="10"/>
  <c r="D82" i="10"/>
  <c r="D84" i="10"/>
  <c r="D86" i="10"/>
  <c r="G12" i="11"/>
  <c r="D88" i="11"/>
  <c r="D86" i="11"/>
  <c r="D84" i="11"/>
  <c r="D82" i="11"/>
  <c r="D80" i="11"/>
  <c r="D78" i="11"/>
  <c r="D76" i="11"/>
  <c r="D74" i="11"/>
  <c r="D72" i="11"/>
  <c r="D70" i="11"/>
  <c r="D68" i="11"/>
  <c r="D66" i="11"/>
  <c r="D64" i="11"/>
  <c r="D62" i="11"/>
  <c r="D60" i="11"/>
  <c r="D58" i="11"/>
  <c r="D56" i="11"/>
  <c r="D54" i="11"/>
  <c r="D52" i="11"/>
  <c r="D50" i="11"/>
  <c r="D48" i="11"/>
  <c r="D46" i="11"/>
  <c r="D44" i="11"/>
  <c r="D42" i="11"/>
  <c r="D40" i="11"/>
  <c r="D38" i="11"/>
  <c r="D36" i="11"/>
  <c r="D34" i="11"/>
  <c r="D32" i="11"/>
  <c r="D30" i="11"/>
  <c r="D28" i="11"/>
  <c r="D26" i="11"/>
  <c r="D24" i="11"/>
  <c r="D22" i="11"/>
  <c r="D20" i="11"/>
  <c r="D18" i="11"/>
  <c r="D16" i="11"/>
  <c r="G12" i="12"/>
  <c r="D16" i="12"/>
  <c r="D18" i="12"/>
  <c r="D20" i="12"/>
  <c r="D22" i="12"/>
  <c r="D24" i="12"/>
  <c r="D26" i="12"/>
  <c r="D28" i="12"/>
  <c r="D30" i="12"/>
  <c r="D32" i="12"/>
  <c r="D34" i="12"/>
  <c r="D36" i="12"/>
  <c r="D38" i="12"/>
  <c r="D40" i="12"/>
  <c r="D42" i="12"/>
  <c r="D44" i="12"/>
  <c r="D46" i="12"/>
  <c r="D48" i="12"/>
  <c r="D50" i="12"/>
  <c r="D52" i="12"/>
  <c r="D54" i="12"/>
  <c r="D56" i="12"/>
  <c r="D58" i="12"/>
  <c r="D60" i="12"/>
  <c r="D62" i="12"/>
  <c r="D64" i="12"/>
  <c r="D66" i="12"/>
  <c r="D68" i="12"/>
  <c r="D70" i="12"/>
  <c r="D72" i="12"/>
  <c r="D74" i="12"/>
  <c r="D76" i="12"/>
  <c r="D78" i="12"/>
  <c r="D80" i="12"/>
  <c r="D82" i="12"/>
  <c r="D84" i="12"/>
  <c r="D86" i="12"/>
  <c r="E8" i="13"/>
  <c r="E33" i="13"/>
  <c r="E58" i="13"/>
  <c r="B5" i="13" l="1"/>
  <c r="C5" i="12"/>
  <c r="C5" i="11"/>
  <c r="C5" i="9"/>
  <c r="C5" i="10"/>
  <c r="C6" i="8"/>
  <c r="C6" i="7"/>
  <c r="C6" i="6"/>
  <c r="C6" i="5"/>
  <c r="C7" i="4"/>
  <c r="B29" i="3"/>
  <c r="B5" i="3"/>
  <c r="B5" i="2"/>
  <c r="B17" i="1"/>
  <c r="B41" i="3"/>
  <c r="B17" i="3"/>
  <c r="X11" i="5"/>
  <c r="V11" i="5"/>
  <c r="W11" i="5"/>
  <c r="U11" i="5"/>
  <c r="N11" i="6"/>
  <c r="L11" i="6"/>
  <c r="M11" i="6"/>
  <c r="K11" i="6"/>
  <c r="N11" i="5"/>
  <c r="L11" i="5"/>
  <c r="M11" i="5"/>
  <c r="K11" i="5"/>
  <c r="X11" i="6"/>
  <c r="V11" i="6"/>
  <c r="W11" i="6"/>
  <c r="U11" i="6"/>
</calcChain>
</file>

<file path=xl/sharedStrings.xml><?xml version="1.0" encoding="utf-8"?>
<sst xmlns="http://schemas.openxmlformats.org/spreadsheetml/2006/main" count="1844" uniqueCount="655">
  <si>
    <t>Landesbank Hessen-Thüringen (Helaba)</t>
  </si>
  <si>
    <t>Neue Mainzer Straße 52 - 58</t>
  </si>
  <si>
    <t>60311 Frankfurt</t>
  </si>
  <si>
    <t>Telefon: +49 69 91 32 01</t>
  </si>
  <si>
    <t>Telefax: +49 69 29 15 17</t>
  </si>
  <si>
    <t xml:space="preserve">E-Mail: </t>
  </si>
  <si>
    <t>Internet: www.helaba.de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</si>
  <si>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</si>
  <si>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</si>
  <si>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</si>
  <si>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</si>
  <si>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</si>
  <si>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</si>
  <si>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</si>
  <si>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</si>
  <si>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</si>
  <si>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</si>
  <si>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</si>
  <si>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</si>
  <si>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</si>
  <si>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</si>
  <si>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</si>
  <si>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</si>
  <si>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</si>
  <si>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</si>
  <si>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</si>
  <si>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</si>
  <si>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</si>
  <si>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</si>
  <si>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</si>
  <si>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</si>
  <si>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</si>
  <si>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</si>
  <si>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</si>
  <si>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</si>
  <si>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</si>
  <si>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</si>
  <si>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</si>
  <si>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</si>
  <si>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</si>
  <si>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</si>
  <si>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</si>
  <si>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</si>
  <si>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</si>
  <si>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</si>
  <si>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</si>
  <si>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</si>
  <si>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</si>
  <si>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</si>
  <si>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</si>
  <si>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</si>
  <si>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</si>
  <si>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</si>
  <si>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</si>
  <si>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</si>
  <si>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</si>
  <si>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</si>
  <si>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</si>
  <si>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</si>
  <si>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</si>
  <si>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</si>
  <si>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</si>
  <si>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</si>
  <si>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</si>
  <si>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</si>
  <si>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</si>
  <si>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</si>
  <si>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</si>
  <si>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</si>
  <si>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</si>
  <si>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</si>
  <si>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</si>
  <si>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</si>
  <si>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</si>
  <si>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</si>
  <si>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</si>
  <si>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</si>
  <si>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</si>
  <si>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</si>
  <si>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</si>
  <si>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</si>
  <si>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</si>
  <si>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</si>
  <si>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</si>
  <si>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</si>
  <si>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</si>
  <si>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</si>
  <si>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</si>
  <si>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</si>
  <si>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</si>
  <si>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</si>
  <si>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</si>
  <si>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</si>
  <si>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</si>
  <si>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</si>
  <si>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</si>
  <si>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</si>
  <si>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</si>
  <si>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</si>
  <si>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</si>
  <si>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</si>
  <si>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</si>
  <si>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</si>
  <si>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</si>
  <si>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</si>
  <si>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</si>
  <si>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</si>
  <si>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</si>
  <si>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</si>
  <si>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</si>
  <si>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</si>
  <si>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</si>
  <si>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</si>
  <si>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</si>
  <si>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</si>
  <si>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</si>
  <si>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</si>
  <si>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</si>
  <si>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</si>
  <si>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</si>
  <si>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</si>
  <si>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</si>
  <si>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</si>
  <si>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</si>
  <si>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</si>
  <si>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</si>
  <si>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</si>
  <si>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</si>
  <si>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</si>
  <si>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</si>
  <si>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</si>
  <si>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</si>
  <si>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</si>
  <si>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</si>
  <si>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</si>
  <si>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</si>
  <si>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</si>
  <si>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</si>
  <si>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</si>
  <si>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</si>
  <si>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</si>
  <si>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</si>
  <si>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</si>
  <si>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</si>
  <si>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</si>
  <si>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</si>
  <si>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</si>
  <si>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</si>
  <si>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</si>
  <si>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</si>
  <si>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</si>
  <si>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</si>
  <si>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</si>
  <si>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</si>
  <si>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</si>
  <si>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</si>
  <si>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</si>
  <si>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</si>
  <si>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</si>
  <si>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</si>
  <si>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</si>
  <si>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</si>
  <si>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</si>
  <si>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</si>
  <si>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</si>
  <si>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</si>
  <si>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</si>
  <si>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</si>
  <si>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</si>
  <si>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</si>
  <si>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</si>
  <si>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</si>
  <si>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</si>
  <si>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</si>
  <si>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</si>
  <si>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</si>
  <si>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</si>
  <si>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</si>
  <si>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</si>
  <si>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</si>
  <si>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</si>
  <si>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</si>
  <si>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</si>
  <si>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</si>
  <si>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</si>
  <si>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</si>
  <si>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</si>
  <si>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</si>
  <si>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</si>
  <si>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</si>
  <si>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</si>
  <si>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</si>
  <si>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</si>
  <si>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</si>
  <si>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</si>
  <si>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</si>
  <si>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</si>
  <si>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</si>
  <si>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</si>
  <si>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</si>
  <si>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</si>
  <si>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</si>
  <si>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</si>
  <si>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</si>
  <si>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</si>
  <si>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</si>
  <si>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</si>
  <si>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</si>
  <si>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</si>
  <si>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</si>
  <si>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</si>
  <si>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</si>
  <si>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</si>
  <si>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</si>
  <si>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</si>
  <si>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</si>
  <si>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</si>
  <si>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</si>
  <si>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</si>
  <si>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</si>
  <si>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</si>
  <si>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</si>
  <si>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</si>
  <si>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</si>
  <si>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</si>
  <si>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</si>
  <si>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</si>
  <si>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</si>
  <si>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</si>
  <si>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</si>
  <si>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</si>
  <si>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</si>
  <si>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</si>
  <si>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</si>
  <si>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</si>
  <si>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</si>
  <si>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</si>
  <si>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</si>
  <si>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</si>
  <si>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</si>
  <si>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</si>
  <si>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</si>
  <si>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</si>
  <si>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</si>
  <si>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</si>
  <si>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</si>
  <si>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</si>
  <si>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</si>
  <si>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</si>
  <si>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</si>
  <si>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</si>
  <si>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</si>
  <si>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</si>
  <si>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</si>
  <si>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</si>
  <si>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</si>
  <si>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</si>
  <si>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</si>
  <si>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</si>
  <si>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</si>
  <si>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</si>
  <si>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</si>
  <si>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</si>
  <si>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</si>
  <si>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</si>
  <si>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</si>
  <si>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</si>
  <si>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</si>
  <si>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</si>
  <si>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</si>
  <si>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</si>
  <si>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</si>
  <si>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</si>
  <si>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</si>
  <si>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</si>
  <si>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</si>
  <si>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</si>
  <si>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</si>
  <si>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</si>
  <si>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</si>
  <si>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</si>
  <si>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</si>
  <si>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</si>
  <si>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</si>
  <si>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</si>
  <si>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</si>
  <si>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</si>
  <si>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</si>
  <si>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</si>
  <si>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</si>
  <si>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</si>
  <si>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</si>
  <si>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</si>
  <si>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</si>
  <si>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</si>
  <si>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</si>
  <si>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</si>
  <si>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</si>
  <si>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</si>
  <si>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</si>
  <si>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</si>
  <si>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</si>
  <si>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</si>
  <si>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</si>
  <si>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</si>
  <si>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</si>
  <si>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</si>
  <si>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</si>
  <si>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</si>
  <si>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</si>
  <si>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</si>
  <si>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</si>
  <si>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</si>
  <si>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</si>
  <si>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</si>
  <si>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</si>
  <si>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</si>
  <si>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</si>
  <si>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</si>
  <si>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</si>
  <si>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</si>
  <si>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</si>
  <si>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</si>
  <si>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</si>
  <si>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</si>
  <si>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</si>
  <si>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</si>
  <si>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</si>
  <si>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</si>
  <si>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</si>
  <si>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</si>
  <si>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</si>
  <si>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</si>
  <si>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</si>
  <si>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</si>
  <si>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</si>
  <si>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</si>
  <si>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</si>
  <si>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</si>
  <si>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</si>
  <si>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</si>
  <si>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</si>
  <si>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</si>
  <si>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</si>
  <si>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</si>
  <si>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</si>
  <si>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</si>
  <si>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</si>
  <si>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</si>
  <si>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</si>
  <si>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</si>
  <si>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</si>
  <si>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</si>
  <si>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</si>
  <si>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</si>
  <si>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</si>
  <si>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</si>
  <si>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</si>
  <si>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</si>
  <si>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</si>
  <si>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</si>
  <si>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</si>
  <si>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</si>
  <si>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</si>
  <si>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</si>
  <si>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</si>
  <si>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</si>
  <si>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</si>
  <si>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</si>
  <si>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</si>
  <si>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</si>
  <si>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</si>
  <si>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</si>
  <si>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</si>
  <si>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</si>
  <si>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</si>
  <si>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</si>
  <si>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</si>
  <si>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</si>
  <si>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</si>
  <si>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</si>
  <si>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</si>
  <si>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</si>
  <si>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</si>
  <si>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</si>
  <si>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</si>
  <si>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</si>
  <si>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</si>
  <si>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</si>
  <si>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</si>
  <si>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</si>
  <si>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</si>
  <si>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</si>
  <si>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</si>
  <si>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</si>
  <si>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</si>
  <si>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</si>
  <si>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</si>
  <si>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</si>
  <si>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</si>
  <si>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</si>
  <si>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</si>
  <si>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</si>
  <si>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</si>
  <si>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</si>
  <si>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</si>
  <si>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</si>
  <si>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</si>
  <si>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</si>
  <si>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</si>
  <si>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</si>
  <si>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</si>
  <si>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</si>
  <si>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</si>
  <si>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</si>
  <si>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</si>
  <si>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</si>
  <si>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</si>
  <si>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</si>
  <si>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</si>
  <si>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</si>
  <si>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</si>
  <si>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</si>
  <si>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</si>
  <si>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</si>
  <si>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</si>
  <si>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</si>
  <si>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</si>
  <si>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</si>
  <si>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</si>
  <si>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</si>
  <si>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</si>
  <si>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</si>
  <si>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</si>
  <si>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</si>
  <si>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</si>
  <si>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</si>
  <si>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</si>
  <si>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</si>
  <si>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</si>
  <si>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</si>
  <si>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</si>
  <si>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</si>
  <si>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</si>
  <si>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</si>
  <si>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</si>
  <si>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</si>
  <si>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</si>
  <si>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</si>
  <si>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</si>
  <si>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</si>
  <si>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</si>
  <si>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</si>
  <si>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</si>
  <si>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</si>
  <si>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</si>
  <si>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</si>
  <si>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</si>
  <si>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</si>
  <si>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</si>
  <si>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</si>
  <si>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</si>
  <si>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</si>
  <si>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</si>
  <si>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</si>
  <si>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</si>
  <si>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</si>
  <si>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</si>
  <si>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</si>
  <si>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</si>
  <si>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</si>
  <si>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</si>
  <si>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</si>
  <si>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</si>
  <si>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</si>
  <si>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</si>
  <si>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</si>
  <si>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</si>
  <si>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</si>
  <si>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</si>
  <si>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</si>
  <si>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</si>
  <si>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</si>
  <si>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</si>
  <si>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</si>
  <si>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</si>
  <si>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</si>
  <si>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</si>
  <si>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</si>
  <si>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</si>
  <si>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</si>
  <si>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</si>
  <si>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</si>
  <si>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</si>
  <si>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</si>
  <si>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</si>
  <si>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</si>
  <si>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</si>
  <si>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</si>
  <si>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</si>
  <si>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</si>
  <si>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</si>
  <si>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</si>
  <si>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</si>
  <si>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</si>
  <si>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</si>
  <si>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</si>
  <si>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</si>
  <si>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</si>
  <si>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</si>
  <si>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</si>
  <si>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</si>
  <si>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</si>
  <si>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</si>
  <si>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</si>
  <si>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</si>
  <si>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</si>
  <si>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</si>
  <si>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</si>
  <si>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</si>
  <si>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</si>
  <si>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</si>
  <si>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</si>
  <si>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</si>
  <si>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</si>
  <si>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</si>
  <si>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</si>
  <si>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</si>
  <si>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</si>
  <si>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</si>
  <si>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</si>
  <si>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</si>
  <si>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</si>
  <si>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</si>
  <si>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</si>
  <si>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</si>
  <si>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</si>
  <si>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</si>
  <si>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</si>
  <si>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</si>
  <si>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</si>
  <si>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</si>
  <si>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</si>
  <si>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</si>
  <si>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</si>
  <si>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</si>
  <si>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</si>
  <si>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</si>
  <si>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</si>
  <si>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</si>
  <si>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</si>
  <si>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</si>
  <si>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</si>
  <si>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</si>
  <si>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</si>
  <si>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</si>
  <si>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</si>
  <si>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</si>
  <si>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</si>
  <si>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</si>
  <si>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</si>
  <si>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</si>
  <si>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</si>
  <si>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</si>
  <si>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</si>
  <si>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</si>
  <si>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</si>
  <si>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</si>
  <si>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</si>
  <si>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</si>
  <si>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</si>
  <si>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</si>
  <si>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</si>
  <si>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</si>
  <si>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</si>
  <si>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</si>
  <si>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</si>
  <si>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</si>
  <si>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</si>
  <si>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</si>
  <si>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</si>
  <si>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</si>
  <si>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</si>
  <si>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</si>
  <si>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</si>
  <si>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25.04.2018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</si>
  <si>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</si>
  <si>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</si>
  <si>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</si>
  <si>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</si>
  <si>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</si>
  <si>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</si>
  <si>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</si>
  <si>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</si>
  <si>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</si>
  <si>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</si>
  <si>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</si>
  <si>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</si>
  <si>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</si>
  <si>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</si>
  <si>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</si>
  <si>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</si>
  <si>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</si>
  <si>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</si>
  <si>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</si>
  <si>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</si>
  <si>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</si>
  <si>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</si>
  <si>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</si>
  <si>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</si>
  <si>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</si>
  <si>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</si>
  <si>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</si>
  <si>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</si>
  <si>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</si>
  <si>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</si>
  <si>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</si>
  <si>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</si>
  <si>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</si>
  <si>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</si>
  <si>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</si>
  <si>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</si>
  <si>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</si>
  <si>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</si>
  <si>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</si>
  <si>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</si>
  <si>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</si>
  <si>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</si>
  <si>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</si>
  <si>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</si>
  <si>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</si>
  <si>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</si>
  <si>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</si>
  <si>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</si>
  <si>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</si>
  <si>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</si>
  <si>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</si>
  <si>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</si>
  <si>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</si>
  <si>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</si>
  <si>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</si>
  <si>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</si>
  <si>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I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</si>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</sst>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12" fillId="0" borderId="0" xfId="0" applyNumberFormat="1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9" fillId="0" borderId="0" xfId="0" applyFont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0" xfId="0" applyNumberFormat="1" applyFont="1" applyAlignment="1">
      <alignment horizontal="right"/>
    </xf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8" fillId="0" borderId="0" xfId="0" applyFont="1" applyAlignment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0" fontId="13" fillId="0" borderId="0" xfId="0" applyFont="1" applyAlignment="1"/>
    <xf numFmtId="164" fontId="7" fillId="0" borderId="0" xfId="0" applyNumberFormat="1" applyFont="1" applyAlignment="1">
      <alignment vertical="top"/>
    </xf>
    <xf numFmtId="164" fontId="0" fillId="0" borderId="0" xfId="0" applyNumberFormat="1" applyAlignment="1"/>
    <xf numFmtId="164" fontId="16" fillId="5" borderId="6" xfId="0" applyNumberFormat="1" applyFont="1" applyFill="1" applyBorder="1" applyAlignment="1">
      <alignment vertical="center"/>
    </xf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2" borderId="7" xfId="0" applyNumberFormat="1" applyFont="1" applyFill="1" applyBorder="1" applyAlignment="1"/>
    <xf numFmtId="164" fontId="16" fillId="5" borderId="0" xfId="0" applyNumberFormat="1" applyFont="1" applyFill="1" applyAlignment="1">
      <alignment vertical="center"/>
    </xf>
    <xf numFmtId="164" fontId="18" fillId="2" borderId="0" xfId="0" applyNumberFormat="1" applyFont="1" applyFill="1" applyAlignment="1"/>
    <xf numFmtId="164" fontId="19" fillId="2" borderId="0" xfId="0" applyNumberFormat="1" applyFont="1" applyFill="1" applyAlignment="1"/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4" borderId="3" xfId="0" applyNumberFormat="1" applyFont="1" applyFill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4" borderId="7" xfId="0" applyNumberFormat="1" applyFont="1" applyFill="1" applyBorder="1" applyAlignment="1"/>
    <xf numFmtId="164" fontId="0" fillId="0" borderId="0" xfId="0" applyNumberFormat="1" applyAlignment="1">
      <alignment horizontal="left"/>
    </xf>
    <xf numFmtId="0" fontId="0" fillId="0" borderId="0" xfId="0" applyAlignment="1"/>
    <xf numFmtId="164" fontId="18" fillId="6" borderId="1" xfId="0" applyNumberFormat="1" applyFont="1" applyFill="1" applyBorder="1" applyAlignment="1">
      <alignment horizontal="center"/>
    </xf>
    <xf numFmtId="165" fontId="19" fillId="2" borderId="3" xfId="0" applyNumberFormat="1" applyFont="1" applyFill="1" applyBorder="1" applyAlignment="1"/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0" fontId="5" fillId="0" borderId="0" xfId="0" applyFont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0" fontId="19" fillId="0" borderId="0" xfId="0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19" fillId="0" borderId="0" xfId="0" applyNumberFormat="1" applyFont="1" applyAlignment="1"/>
    <xf numFmtId="164" fontId="13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7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5" fillId="0" borderId="0" xfId="0" applyNumberFormat="1" applyFont="1" applyAlignment="1"/>
    <xf numFmtId="164" fontId="13" fillId="0" borderId="0" xfId="0" applyNumberFormat="1" applyFont="1" applyAlignment="1">
      <alignment horizontal="left"/>
    </xf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9" fillId="0" borderId="0" xfId="0" applyFont="1" applyAlignment="1"/>
    <xf numFmtId="164" fontId="16" fillId="3" borderId="2" xfId="0" applyNumberFormat="1" applyFont="1" applyFill="1" applyBorder="1" applyAlignment="1">
      <alignment horizontal="center"/>
    </xf>
    <xf numFmtId="164" fontId="19" fillId="0" borderId="3" xfId="0" applyNumberFormat="1" applyFont="1" applyBorder="1" applyAlignment="1">
      <alignment vertical="top"/>
    </xf>
    <xf numFmtId="0" fontId="0" fillId="0" borderId="0" xfId="0" applyAlignment="1"/>
    <xf numFmtId="0" fontId="13" fillId="0" borderId="0" xfId="0" applyFont="1" applyAlignment="1"/>
    <xf numFmtId="164" fontId="0" fillId="0" borderId="0" xfId="0" applyNumberFormat="1" applyAlignment="1"/>
    <xf numFmtId="164" fontId="18" fillId="6" borderId="1" xfId="0" applyNumberFormat="1" applyFont="1" applyFill="1" applyBorder="1" applyAlignment="1">
      <alignment horizontal="center" vertical="center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164" fontId="18" fillId="2" borderId="3" xfId="0" applyNumberFormat="1" applyFont="1" applyFill="1" applyBorder="1" applyAlignment="1">
      <alignment vertical="top"/>
    </xf>
    <xf numFmtId="164" fontId="19" fillId="2" borderId="7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164" fontId="18" fillId="6" borderId="10" xfId="0" applyNumberFormat="1" applyFont="1" applyFill="1" applyBorder="1" applyAlignment="1">
      <alignment vertical="top" wrapText="1"/>
    </xf>
    <xf numFmtId="164" fontId="22" fillId="5" borderId="2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164" fontId="18" fillId="6" borderId="63" xfId="0" applyNumberFormat="1" applyFont="1" applyFill="1" applyBorder="1" applyAlignment="1">
      <alignment horizontal="left" vertical="top" wrapText="1"/>
    </xf>
    <xf numFmtId="164" fontId="18" fillId="6" borderId="64" xfId="0" applyNumberFormat="1" applyFont="1" applyFill="1" applyBorder="1" applyAlignment="1">
      <alignment horizontal="left" wrapText="1"/>
    </xf>
    <xf numFmtId="164" fontId="18" fillId="6" borderId="62" xfId="0" applyNumberFormat="1" applyFont="1" applyFill="1" applyBorder="1" applyAlignment="1">
      <alignment horizontal="left" vertical="top" wrapText="1"/>
    </xf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164" fontId="19" fillId="0" borderId="91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885825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showGridLines="0" showRowColHeaders="0" tabSelected="1" topLeftCell="A21" zoomScaleNormal="100" workbookViewId="0">
      <selection activeCell="N34" sqref="N34"/>
    </sheetView>
  </sheetViews>
  <sheetFormatPr baseColWidth="10" defaultColWidth="9.140625" defaultRowHeight="12.75" x14ac:dyDescent="0.2"/>
  <cols>
    <col min="1" max="1" width="0.85546875" style="1" customWidth="1"/>
    <col min="2" max="2" width="27.7109375" style="76" customWidth="1"/>
    <col min="3" max="3" width="7.7109375" style="76" customWidth="1"/>
    <col min="4" max="9" width="13.7109375" style="76" customWidth="1"/>
    <col min="10" max="1025" width="6.28515625" style="76" customWidth="1"/>
  </cols>
  <sheetData>
    <row r="1" spans="1:10" ht="5.0999999999999996" customHeight="1" x14ac:dyDescent="0.2">
      <c r="A1" s="76"/>
    </row>
    <row r="2" spans="1:10" ht="15" customHeight="1" x14ac:dyDescent="0.2">
      <c r="A2" s="76"/>
      <c r="B2" s="2"/>
      <c r="G2" s="3" t="s">
        <v>0</v>
      </c>
      <c r="H2" s="4"/>
      <c r="I2" s="4"/>
    </row>
    <row r="3" spans="1:10" ht="15" customHeight="1" x14ac:dyDescent="0.2">
      <c r="A3" s="76"/>
      <c r="G3" s="82" t="s">
        <v>1</v>
      </c>
      <c r="H3" s="5"/>
      <c r="I3" s="5"/>
    </row>
    <row r="4" spans="1:10" ht="15" customHeight="1" x14ac:dyDescent="0.2">
      <c r="A4" s="76"/>
      <c r="G4" s="82" t="s">
        <v>2</v>
      </c>
      <c r="H4" s="5"/>
      <c r="I4" s="5"/>
      <c r="J4" s="6"/>
    </row>
    <row r="5" spans="1:10" ht="15" customHeight="1" x14ac:dyDescent="0.2">
      <c r="A5" s="76"/>
      <c r="G5" s="82" t="s">
        <v>3</v>
      </c>
      <c r="H5" s="5"/>
      <c r="I5" s="5"/>
      <c r="J5" s="6"/>
    </row>
    <row r="6" spans="1:10" ht="15" customHeight="1" x14ac:dyDescent="0.2">
      <c r="A6" s="76"/>
      <c r="G6" s="82" t="s">
        <v>4</v>
      </c>
      <c r="H6" s="5"/>
      <c r="I6" s="5"/>
      <c r="J6" s="6"/>
    </row>
    <row r="7" spans="1:10" ht="15" customHeight="1" x14ac:dyDescent="0.2">
      <c r="A7" s="76"/>
      <c r="G7" s="82" t="s">
        <v>5</v>
      </c>
      <c r="H7" s="5"/>
      <c r="I7" s="5"/>
    </row>
    <row r="8" spans="1:10" s="12" customFormat="1" ht="14.1" customHeight="1" x14ac:dyDescent="0.2">
      <c r="A8" s="46"/>
      <c r="B8" s="76"/>
      <c r="C8" s="76"/>
      <c r="D8" s="76"/>
      <c r="E8" s="76"/>
      <c r="G8" s="82" t="s">
        <v>6</v>
      </c>
      <c r="H8" s="5"/>
      <c r="I8" s="5"/>
      <c r="J8" s="76"/>
    </row>
    <row r="9" spans="1:10" ht="15" customHeight="1" x14ac:dyDescent="0.25">
      <c r="A9" s="46"/>
      <c r="B9" s="7"/>
      <c r="C9" s="8"/>
      <c r="D9" s="54"/>
      <c r="E9" s="54"/>
      <c r="F9" s="54"/>
      <c r="G9" s="54"/>
      <c r="H9" s="54"/>
      <c r="I9" s="54"/>
    </row>
    <row r="10" spans="1:10" ht="15" customHeight="1" x14ac:dyDescent="0.2">
      <c r="A10" s="46"/>
    </row>
    <row r="11" spans="1:10" ht="15" customHeight="1" x14ac:dyDescent="0.2">
      <c r="A11" s="46"/>
    </row>
    <row r="12" spans="1:10" ht="15" customHeight="1" x14ac:dyDescent="0.2">
      <c r="A12" s="46"/>
    </row>
    <row r="13" spans="1:10" ht="15" customHeight="1" x14ac:dyDescent="0.2">
      <c r="A13" s="46"/>
      <c r="B13" s="76" t="s">
        <v>7</v>
      </c>
    </row>
    <row r="14" spans="1:10" ht="15" customHeight="1" x14ac:dyDescent="0.2">
      <c r="A14" s="46"/>
      <c r="B14" s="176" t="s">
        <v>8</v>
      </c>
      <c r="C14" s="9"/>
      <c r="D14" s="9"/>
      <c r="E14" s="9"/>
      <c r="F14" s="9"/>
      <c r="G14" s="9"/>
      <c r="H14" s="9"/>
      <c r="I14" s="9"/>
    </row>
    <row r="15" spans="1:10" ht="6.75" customHeight="1" x14ac:dyDescent="0.2">
      <c r="A15" s="46"/>
      <c r="B15" s="83"/>
    </row>
    <row r="16" spans="1:10" ht="15" customHeight="1" x14ac:dyDescent="0.2">
      <c r="A16" s="46"/>
      <c r="B16" s="52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46"/>
      <c r="B17" s="52" t="str">
        <f>UebInstitutQuartal</f>
        <v>1. Quartal 2018</v>
      </c>
    </row>
    <row r="18" spans="1:12" ht="21" customHeight="1" x14ac:dyDescent="0.2">
      <c r="A18" s="46"/>
    </row>
    <row r="19" spans="1:12" s="12" customFormat="1" ht="13.9" customHeight="1" x14ac:dyDescent="0.2">
      <c r="A19" s="10">
        <v>0</v>
      </c>
      <c r="B19" s="11" t="s">
        <v>9</v>
      </c>
      <c r="C19" s="11"/>
      <c r="D19" s="299" t="s">
        <v>10</v>
      </c>
      <c r="E19" s="300"/>
      <c r="F19" s="299" t="s">
        <v>11</v>
      </c>
      <c r="G19" s="300"/>
      <c r="H19" s="301" t="s">
        <v>12</v>
      </c>
      <c r="I19" s="300"/>
      <c r="J19" s="76"/>
      <c r="L19" s="76"/>
    </row>
    <row r="20" spans="1:12" s="12" customFormat="1" ht="15" customHeight="1" x14ac:dyDescent="0.2">
      <c r="A20" s="10">
        <v>0</v>
      </c>
      <c r="B20" s="13" t="s">
        <v>13</v>
      </c>
      <c r="C20" s="14"/>
      <c r="D20" s="15" t="str">
        <f>AktQuartKurz&amp;" "&amp;AktJahr</f>
        <v>Q1 2018</v>
      </c>
      <c r="E20" s="16" t="str">
        <f>AktQuartKurz&amp;" "&amp;(AktJahr-1)</f>
        <v>Q1 2017</v>
      </c>
      <c r="F20" s="17" t="str">
        <f>D20</f>
        <v>Q1 2018</v>
      </c>
      <c r="G20" s="16" t="str">
        <f>E20</f>
        <v>Q1 2017</v>
      </c>
      <c r="H20" s="17" t="str">
        <f>D20</f>
        <v>Q1 2018</v>
      </c>
      <c r="I20" s="16" t="str">
        <f>E20</f>
        <v>Q1 2017</v>
      </c>
      <c r="J20" s="76"/>
      <c r="L20" s="76"/>
    </row>
    <row r="21" spans="1:12" ht="15" customHeight="1" x14ac:dyDescent="0.2">
      <c r="A21" s="10">
        <v>0</v>
      </c>
      <c r="B21" s="62" t="s">
        <v>14</v>
      </c>
      <c r="C21" s="33" t="str">
        <f>"("&amp;Einheit_Waehrung&amp;")"</f>
        <v>(Mio. €)</v>
      </c>
      <c r="D21" s="18">
        <v>11357.5</v>
      </c>
      <c r="E21" s="19">
        <v>12135.5</v>
      </c>
      <c r="F21" s="18">
        <v>11501.2</v>
      </c>
      <c r="G21" s="19">
        <v>12396.2</v>
      </c>
      <c r="H21" s="18">
        <v>0</v>
      </c>
      <c r="I21" s="19">
        <v>0</v>
      </c>
    </row>
    <row r="22" spans="1:12" ht="15" customHeight="1" x14ac:dyDescent="0.2">
      <c r="A22" s="10">
        <v>0</v>
      </c>
      <c r="B22" s="20" t="s">
        <v>15</v>
      </c>
      <c r="C22" s="21" t="str">
        <f>C21</f>
        <v>(Mio. €)</v>
      </c>
      <c r="D22" s="22">
        <v>0</v>
      </c>
      <c r="E22" s="23">
        <v>0</v>
      </c>
      <c r="F22" s="22">
        <v>0</v>
      </c>
      <c r="G22" s="23">
        <v>0</v>
      </c>
      <c r="H22" s="22">
        <v>0</v>
      </c>
      <c r="I22" s="23">
        <v>0</v>
      </c>
    </row>
    <row r="23" spans="1:12" ht="15" customHeight="1" x14ac:dyDescent="0.2">
      <c r="A23" s="10">
        <v>0</v>
      </c>
      <c r="B23" s="24" t="s">
        <v>16</v>
      </c>
      <c r="C23" s="25" t="str">
        <f>C21</f>
        <v>(Mio. €)</v>
      </c>
      <c r="D23" s="26">
        <v>13982.3</v>
      </c>
      <c r="E23" s="27">
        <v>14113.4</v>
      </c>
      <c r="F23" s="26">
        <v>14645.5</v>
      </c>
      <c r="G23" s="27">
        <v>14872.6</v>
      </c>
      <c r="H23" s="26">
        <v>0</v>
      </c>
      <c r="I23" s="27">
        <v>0</v>
      </c>
    </row>
    <row r="24" spans="1:12" ht="15" customHeight="1" x14ac:dyDescent="0.2">
      <c r="A24" s="10">
        <v>0</v>
      </c>
      <c r="B24" s="28" t="s">
        <v>15</v>
      </c>
      <c r="C24" s="29" t="str">
        <f>C21</f>
        <v>(Mio. €)</v>
      </c>
      <c r="D24" s="30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</row>
    <row r="25" spans="1:12" ht="15" customHeight="1" x14ac:dyDescent="0.2">
      <c r="A25" s="10">
        <v>0</v>
      </c>
      <c r="B25" s="32" t="s">
        <v>17</v>
      </c>
      <c r="C25" s="33" t="str">
        <f>C21</f>
        <v>(Mio. €)</v>
      </c>
      <c r="D25" s="18">
        <f t="shared" ref="D25:I25" si="0">D23-D21</f>
        <v>2624.7999999999993</v>
      </c>
      <c r="E25" s="19">
        <f t="shared" si="0"/>
        <v>1977.8999999999996</v>
      </c>
      <c r="F25" s="18">
        <f t="shared" si="0"/>
        <v>3144.2999999999993</v>
      </c>
      <c r="G25" s="19">
        <f t="shared" si="0"/>
        <v>2476.3999999999996</v>
      </c>
      <c r="H25" s="18">
        <v>2736.2</v>
      </c>
      <c r="I25" s="19">
        <v>2144.5</v>
      </c>
    </row>
    <row r="26" spans="1:12" ht="15" customHeight="1" x14ac:dyDescent="0.2">
      <c r="A26" s="10">
        <v>0</v>
      </c>
      <c r="B26" s="302" t="s">
        <v>18</v>
      </c>
      <c r="C26" s="303"/>
      <c r="D26" s="30">
        <f t="shared" ref="D26:I26" si="1">IF(D21=0,0,100*D25/D21)</f>
        <v>23.110719788685884</v>
      </c>
      <c r="E26" s="31">
        <f t="shared" si="1"/>
        <v>16.298463186518887</v>
      </c>
      <c r="F26" s="30">
        <f t="shared" si="1"/>
        <v>27.338886377073688</v>
      </c>
      <c r="G26" s="31">
        <f t="shared" si="1"/>
        <v>19.977089753311496</v>
      </c>
      <c r="H26" s="30">
        <f t="shared" si="1"/>
        <v>0</v>
      </c>
      <c r="I26" s="31">
        <f t="shared" si="1"/>
        <v>0</v>
      </c>
    </row>
    <row r="27" spans="1:12" ht="12" customHeight="1" x14ac:dyDescent="0.2">
      <c r="A27" s="46"/>
      <c r="B27" s="128"/>
      <c r="C27" s="20"/>
      <c r="D27" s="35"/>
      <c r="E27" s="36"/>
      <c r="F27" s="35"/>
      <c r="G27" s="36"/>
      <c r="H27" s="35"/>
      <c r="I27" s="36"/>
    </row>
    <row r="28" spans="1:12" ht="30" customHeight="1" x14ac:dyDescent="0.2">
      <c r="A28" s="46"/>
      <c r="B28" s="37" t="s">
        <v>19</v>
      </c>
      <c r="C28" s="38" t="str">
        <f>C21</f>
        <v>(Mio. €)</v>
      </c>
      <c r="D28" s="39">
        <v>2624.8</v>
      </c>
      <c r="E28" s="40">
        <v>1977.9</v>
      </c>
      <c r="F28" s="39">
        <v>3144.3</v>
      </c>
      <c r="G28" s="40">
        <v>2476.4</v>
      </c>
      <c r="H28" s="41"/>
      <c r="I28" s="42"/>
    </row>
    <row r="29" spans="1:12" ht="15" customHeight="1" x14ac:dyDescent="0.2">
      <c r="A29" s="10">
        <v>0</v>
      </c>
      <c r="B29" s="302" t="s">
        <v>18</v>
      </c>
      <c r="C29" s="303"/>
      <c r="D29" s="30">
        <f>IF(D21=0,0,100*D28/D21)</f>
        <v>23.110719788685891</v>
      </c>
      <c r="E29" s="31">
        <f>IF(E21=0,0,100*E28/E21)</f>
        <v>16.298463186518891</v>
      </c>
      <c r="F29" s="30">
        <f>IF(F21=0,0,100*F28/F21)</f>
        <v>27.338886377073695</v>
      </c>
      <c r="G29" s="31">
        <f>IF(G21=0,0,100*G28/G21)</f>
        <v>19.977089753311496</v>
      </c>
      <c r="H29" s="43"/>
      <c r="I29" s="43"/>
    </row>
    <row r="30" spans="1:12" ht="12" customHeight="1" x14ac:dyDescent="0.2">
      <c r="A30" s="46"/>
      <c r="B30" s="128" t="str">
        <f>FnRwbBerH</f>
        <v>* Für die Berechnung des Risikobarwertes wurde ein eigenes Risikomodell gem. § 5 Abs. 2 PfandBarwertV verwendet.</v>
      </c>
      <c r="C30" s="20"/>
      <c r="D30" s="35"/>
      <c r="E30" s="35"/>
      <c r="F30" s="35"/>
      <c r="G30" s="35"/>
      <c r="H30" s="35"/>
      <c r="I30" s="35"/>
    </row>
    <row r="31" spans="1:12" ht="20.100000000000001" customHeight="1" x14ac:dyDescent="0.2">
      <c r="A31" s="76"/>
      <c r="B31" s="12"/>
      <c r="C31" s="12"/>
      <c r="D31" s="12"/>
      <c r="E31" s="12"/>
      <c r="F31" s="12"/>
      <c r="G31" s="12"/>
      <c r="H31" s="12"/>
      <c r="I31" s="12"/>
    </row>
    <row r="32" spans="1:12" s="12" customFormat="1" ht="13.9" customHeight="1" x14ac:dyDescent="0.2">
      <c r="A32" s="10">
        <v>1</v>
      </c>
      <c r="B32" s="11" t="s">
        <v>9</v>
      </c>
      <c r="C32" s="11"/>
      <c r="D32" s="299" t="s">
        <v>10</v>
      </c>
      <c r="E32" s="300"/>
      <c r="F32" s="299" t="s">
        <v>11</v>
      </c>
      <c r="G32" s="300"/>
      <c r="H32" s="301" t="s">
        <v>12</v>
      </c>
      <c r="I32" s="300"/>
      <c r="J32" s="76"/>
    </row>
    <row r="33" spans="1:10" ht="15" customHeight="1" x14ac:dyDescent="0.2">
      <c r="A33" s="10">
        <v>1</v>
      </c>
      <c r="B33" s="13" t="s">
        <v>13</v>
      </c>
      <c r="C33" s="14"/>
      <c r="D33" s="15" t="str">
        <f>AktQuartKurz&amp;" "&amp;AktJahr</f>
        <v>Q1 2018</v>
      </c>
      <c r="E33" s="16" t="str">
        <f>AktQuartKurz&amp;" "&amp;(AktJahr-1)</f>
        <v>Q1 2017</v>
      </c>
      <c r="F33" s="17" t="str">
        <f>D33</f>
        <v>Q1 2018</v>
      </c>
      <c r="G33" s="16" t="str">
        <f>E33</f>
        <v>Q1 2017</v>
      </c>
      <c r="H33" s="17" t="str">
        <f>D33</f>
        <v>Q1 2018</v>
      </c>
      <c r="I33" s="16" t="str">
        <f>E33</f>
        <v>Q1 2017</v>
      </c>
    </row>
    <row r="34" spans="1:10" ht="15" customHeight="1" x14ac:dyDescent="0.2">
      <c r="A34" s="10">
        <v>1</v>
      </c>
      <c r="B34" s="62" t="s">
        <v>20</v>
      </c>
      <c r="C34" s="33" t="str">
        <f>"("&amp;Einheit_Waehrung&amp;")"</f>
        <v>(Mio. €)</v>
      </c>
      <c r="D34" s="18">
        <v>16350.4</v>
      </c>
      <c r="E34" s="19">
        <v>18701.7</v>
      </c>
      <c r="F34" s="18">
        <v>17499.099999999999</v>
      </c>
      <c r="G34" s="19">
        <v>20121.7</v>
      </c>
      <c r="H34" s="18">
        <v>0</v>
      </c>
      <c r="I34" s="19">
        <v>0</v>
      </c>
    </row>
    <row r="35" spans="1:10" s="12" customFormat="1" ht="15" customHeight="1" x14ac:dyDescent="0.2">
      <c r="A35" s="10">
        <v>1</v>
      </c>
      <c r="B35" s="34" t="s">
        <v>15</v>
      </c>
      <c r="C35" s="44" t="str">
        <f>C34</f>
        <v>(Mio. €)</v>
      </c>
      <c r="D35" s="22">
        <v>0</v>
      </c>
      <c r="E35" s="23">
        <v>0</v>
      </c>
      <c r="F35" s="22">
        <v>0</v>
      </c>
      <c r="G35" s="23">
        <v>0</v>
      </c>
      <c r="H35" s="22">
        <v>0</v>
      </c>
      <c r="I35" s="23">
        <v>0</v>
      </c>
      <c r="J35" s="76"/>
    </row>
    <row r="36" spans="1:10" ht="15" customHeight="1" x14ac:dyDescent="0.2">
      <c r="A36" s="10">
        <v>1</v>
      </c>
      <c r="B36" s="32" t="s">
        <v>16</v>
      </c>
      <c r="C36" s="33" t="str">
        <f>C34</f>
        <v>(Mio. €)</v>
      </c>
      <c r="D36" s="26">
        <v>20474.3</v>
      </c>
      <c r="E36" s="27">
        <v>20793.8</v>
      </c>
      <c r="F36" s="26">
        <v>22000.1</v>
      </c>
      <c r="G36" s="27">
        <v>23052.6</v>
      </c>
      <c r="H36" s="26">
        <v>0</v>
      </c>
      <c r="I36" s="27">
        <v>0</v>
      </c>
    </row>
    <row r="37" spans="1:10" ht="15" customHeight="1" x14ac:dyDescent="0.2">
      <c r="A37" s="10">
        <v>1</v>
      </c>
      <c r="B37" s="34" t="s">
        <v>15</v>
      </c>
      <c r="C37" s="45" t="str">
        <f>C34</f>
        <v>(Mio. €)</v>
      </c>
      <c r="D37" s="30">
        <v>0</v>
      </c>
      <c r="E37" s="31">
        <v>0</v>
      </c>
      <c r="F37" s="30">
        <v>0</v>
      </c>
      <c r="G37" s="31">
        <v>0</v>
      </c>
      <c r="H37" s="30">
        <v>0</v>
      </c>
      <c r="I37" s="31">
        <v>0</v>
      </c>
    </row>
    <row r="38" spans="1:10" ht="15" customHeight="1" x14ac:dyDescent="0.2">
      <c r="A38" s="10">
        <v>1</v>
      </c>
      <c r="B38" s="32" t="s">
        <v>17</v>
      </c>
      <c r="C38" s="33" t="str">
        <f>C34</f>
        <v>(Mio. €)</v>
      </c>
      <c r="D38" s="18">
        <f t="shared" ref="D38:I38" si="2">D36-D34</f>
        <v>4123.8999999999996</v>
      </c>
      <c r="E38" s="19">
        <f t="shared" si="2"/>
        <v>2092.0999999999985</v>
      </c>
      <c r="F38" s="18">
        <f t="shared" si="2"/>
        <v>4501</v>
      </c>
      <c r="G38" s="19">
        <f t="shared" si="2"/>
        <v>2930.8999999999978</v>
      </c>
      <c r="H38" s="18">
        <v>4194.8999999999996</v>
      </c>
      <c r="I38" s="19">
        <v>2763.4</v>
      </c>
    </row>
    <row r="39" spans="1:10" ht="15" customHeight="1" x14ac:dyDescent="0.2">
      <c r="A39" s="10">
        <v>1</v>
      </c>
      <c r="B39" s="302" t="s">
        <v>18</v>
      </c>
      <c r="C39" s="303"/>
      <c r="D39" s="30">
        <f t="shared" ref="D39:I39" si="3">IF(D34=0,0,100*D38/D34)</f>
        <v>25.222012917115176</v>
      </c>
      <c r="E39" s="31">
        <f t="shared" si="3"/>
        <v>11.186683563526302</v>
      </c>
      <c r="F39" s="30">
        <f t="shared" si="3"/>
        <v>25.721322810887418</v>
      </c>
      <c r="G39" s="31">
        <f t="shared" si="3"/>
        <v>14.56586670112365</v>
      </c>
      <c r="H39" s="30">
        <f t="shared" si="3"/>
        <v>0</v>
      </c>
      <c r="I39" s="31">
        <f t="shared" si="3"/>
        <v>0</v>
      </c>
    </row>
    <row r="40" spans="1:10" ht="12" customHeight="1" x14ac:dyDescent="0.2">
      <c r="A40" s="46"/>
      <c r="B40" s="128"/>
      <c r="C40" s="20"/>
      <c r="D40" s="35"/>
      <c r="E40" s="36"/>
      <c r="F40" s="35"/>
      <c r="G40" s="36"/>
      <c r="H40" s="35"/>
      <c r="I40" s="36"/>
    </row>
    <row r="41" spans="1:10" ht="30" customHeight="1" x14ac:dyDescent="0.2">
      <c r="A41" s="46"/>
      <c r="B41" s="37" t="s">
        <v>19</v>
      </c>
      <c r="C41" s="38" t="str">
        <f>C34</f>
        <v>(Mio. €)</v>
      </c>
      <c r="D41" s="39">
        <v>4123.8999999999996</v>
      </c>
      <c r="E41" s="40">
        <v>2092.1</v>
      </c>
      <c r="F41" s="39">
        <v>4501</v>
      </c>
      <c r="G41" s="40">
        <v>2930.9</v>
      </c>
      <c r="H41" s="41"/>
      <c r="I41" s="42"/>
    </row>
    <row r="42" spans="1:10" ht="15" customHeight="1" x14ac:dyDescent="0.2">
      <c r="A42" s="10">
        <v>0</v>
      </c>
      <c r="B42" s="302" t="s">
        <v>18</v>
      </c>
      <c r="C42" s="303"/>
      <c r="D42" s="30">
        <f>IF(D34=0,0,100*D41/D34)</f>
        <v>25.222012917115176</v>
      </c>
      <c r="E42" s="31">
        <f>IF(E34=0,0,100*E41/E34)</f>
        <v>11.18668356352631</v>
      </c>
      <c r="F42" s="30">
        <f>IF(F34=0,0,100*F41/F34)</f>
        <v>25.721322810887418</v>
      </c>
      <c r="G42" s="31">
        <f>IF(G34=0,0,100*G41/G34)</f>
        <v>14.565866701123662</v>
      </c>
      <c r="H42" s="43"/>
      <c r="I42" s="43"/>
    </row>
    <row r="43" spans="1:10" s="12" customFormat="1" ht="12" customHeight="1" x14ac:dyDescent="0.2">
      <c r="A43" s="46"/>
      <c r="B43" s="128" t="str">
        <f>FnRwbBerO</f>
        <v>* Für die Berechnung des Risikobarwertes wurde ein eigenes Risikomodell gem. § 5 Abs. 2 PfandBarwertV verwendet.</v>
      </c>
      <c r="C43" s="128"/>
      <c r="D43" s="33"/>
      <c r="E43" s="33"/>
      <c r="F43" s="33"/>
      <c r="G43" s="33"/>
      <c r="H43" s="33"/>
      <c r="I43" s="33"/>
      <c r="J43" s="76"/>
    </row>
    <row r="44" spans="1:10" s="12" customFormat="1" ht="20.100000000000001" customHeight="1" x14ac:dyDescent="0.2">
      <c r="A44" s="46"/>
      <c r="J44" s="76"/>
    </row>
    <row r="45" spans="1:10" s="12" customFormat="1" ht="13.9" customHeight="1" x14ac:dyDescent="0.2">
      <c r="A45" s="10">
        <v>2</v>
      </c>
      <c r="B45" s="11" t="s">
        <v>9</v>
      </c>
      <c r="C45" s="11"/>
      <c r="D45" s="299" t="s">
        <v>10</v>
      </c>
      <c r="E45" s="300"/>
      <c r="F45" s="299" t="s">
        <v>11</v>
      </c>
      <c r="G45" s="300"/>
      <c r="H45" s="301" t="s">
        <v>12</v>
      </c>
      <c r="I45" s="300"/>
      <c r="J45" s="76"/>
    </row>
    <row r="46" spans="1:10" s="12" customFormat="1" ht="15" customHeight="1" x14ac:dyDescent="0.2">
      <c r="A46" s="10">
        <v>2</v>
      </c>
      <c r="B46" s="13" t="s">
        <v>13</v>
      </c>
      <c r="C46" s="14"/>
      <c r="D46" s="15" t="str">
        <f>AktQuartKurz&amp;" "&amp;AktJahr</f>
        <v>Q1 2018</v>
      </c>
      <c r="E46" s="16" t="str">
        <f>AktQuartKurz&amp;" "&amp;(AktJahr-1)</f>
        <v>Q1 2017</v>
      </c>
      <c r="F46" s="17" t="str">
        <f>D46</f>
        <v>Q1 2018</v>
      </c>
      <c r="G46" s="16" t="str">
        <f>E46</f>
        <v>Q1 2017</v>
      </c>
      <c r="H46" s="17" t="str">
        <f>D46</f>
        <v>Q1 2018</v>
      </c>
      <c r="I46" s="16" t="str">
        <f>E46</f>
        <v>Q1 2017</v>
      </c>
      <c r="J46" s="76"/>
    </row>
    <row r="47" spans="1:10" ht="15" customHeight="1" x14ac:dyDescent="0.2">
      <c r="A47" s="10">
        <v>2</v>
      </c>
      <c r="B47" s="62" t="s">
        <v>21</v>
      </c>
      <c r="C47" s="33" t="str">
        <f>"("&amp;Einheit_Waehrung&amp;")"</f>
        <v>(Mio. €)</v>
      </c>
      <c r="D47" s="18">
        <v>0</v>
      </c>
      <c r="E47" s="19">
        <v>0</v>
      </c>
      <c r="F47" s="18">
        <v>0</v>
      </c>
      <c r="G47" s="19">
        <v>0</v>
      </c>
      <c r="H47" s="18">
        <v>0</v>
      </c>
      <c r="I47" s="19">
        <v>0</v>
      </c>
    </row>
    <row r="48" spans="1:10" ht="15" customHeight="1" x14ac:dyDescent="0.2">
      <c r="A48" s="10">
        <v>2</v>
      </c>
      <c r="B48" s="34" t="s">
        <v>15</v>
      </c>
      <c r="C48" s="44" t="str">
        <f>C47</f>
        <v>(Mio. €)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</row>
    <row r="49" spans="1:10" ht="15" customHeight="1" x14ac:dyDescent="0.2">
      <c r="A49" s="10">
        <v>2</v>
      </c>
      <c r="B49" s="32" t="s">
        <v>16</v>
      </c>
      <c r="C49" s="33" t="str">
        <f>C47</f>
        <v>(Mio. €)</v>
      </c>
      <c r="D49" s="26">
        <v>0</v>
      </c>
      <c r="E49" s="27">
        <v>0</v>
      </c>
      <c r="F49" s="26">
        <v>0</v>
      </c>
      <c r="G49" s="27">
        <v>0</v>
      </c>
      <c r="H49" s="26">
        <v>0</v>
      </c>
      <c r="I49" s="27">
        <v>0</v>
      </c>
    </row>
    <row r="50" spans="1:10" ht="15" customHeight="1" x14ac:dyDescent="0.2">
      <c r="A50" s="10">
        <v>2</v>
      </c>
      <c r="B50" s="34" t="s">
        <v>15</v>
      </c>
      <c r="C50" s="45" t="str">
        <f>C47</f>
        <v>(Mio. €)</v>
      </c>
      <c r="D50" s="30">
        <v>0</v>
      </c>
      <c r="E50" s="31">
        <v>0</v>
      </c>
      <c r="F50" s="30">
        <v>0</v>
      </c>
      <c r="G50" s="31">
        <v>0</v>
      </c>
      <c r="H50" s="30">
        <v>0</v>
      </c>
      <c r="I50" s="31">
        <v>0</v>
      </c>
    </row>
    <row r="51" spans="1:10" ht="15" customHeight="1" x14ac:dyDescent="0.2">
      <c r="A51" s="10">
        <v>2</v>
      </c>
      <c r="B51" s="32" t="s">
        <v>17</v>
      </c>
      <c r="C51" s="33" t="str">
        <f>C47</f>
        <v>(Mio. €)</v>
      </c>
      <c r="D51" s="18">
        <f t="shared" ref="D51:I51" si="4">D49-D47</f>
        <v>0</v>
      </c>
      <c r="E51" s="19">
        <f t="shared" si="4"/>
        <v>0</v>
      </c>
      <c r="F51" s="18">
        <f t="shared" si="4"/>
        <v>0</v>
      </c>
      <c r="G51" s="19">
        <f t="shared" si="4"/>
        <v>0</v>
      </c>
      <c r="H51" s="18">
        <f t="shared" si="4"/>
        <v>0</v>
      </c>
      <c r="I51" s="19">
        <f t="shared" si="4"/>
        <v>0</v>
      </c>
    </row>
    <row r="52" spans="1:10" s="12" customFormat="1" ht="15" customHeight="1" x14ac:dyDescent="0.2">
      <c r="A52" s="10">
        <v>2</v>
      </c>
      <c r="B52" s="302" t="s">
        <v>18</v>
      </c>
      <c r="C52" s="300"/>
      <c r="D52" s="30">
        <f t="shared" ref="D52:I52" si="5">IF(D47=0,0,100*D51/D47)</f>
        <v>0</v>
      </c>
      <c r="E52" s="31">
        <f t="shared" si="5"/>
        <v>0</v>
      </c>
      <c r="F52" s="30">
        <f t="shared" si="5"/>
        <v>0</v>
      </c>
      <c r="G52" s="31">
        <f t="shared" si="5"/>
        <v>0</v>
      </c>
      <c r="H52" s="30">
        <f t="shared" si="5"/>
        <v>0</v>
      </c>
      <c r="I52" s="31">
        <f t="shared" si="5"/>
        <v>0</v>
      </c>
      <c r="J52" s="76"/>
    </row>
    <row r="53" spans="1:10" ht="12" customHeight="1" x14ac:dyDescent="0.2">
      <c r="A53" s="46"/>
      <c r="B53" s="128"/>
      <c r="C53" s="20"/>
      <c r="D53" s="35"/>
      <c r="E53" s="36"/>
      <c r="F53" s="35"/>
      <c r="G53" s="36"/>
      <c r="H53" s="35"/>
      <c r="I53" s="36"/>
    </row>
    <row r="54" spans="1:10" ht="30" customHeight="1" x14ac:dyDescent="0.2">
      <c r="A54" s="46"/>
      <c r="B54" s="37" t="s">
        <v>19</v>
      </c>
      <c r="C54" s="38" t="str">
        <f>C47</f>
        <v>(Mio. €)</v>
      </c>
      <c r="D54" s="39">
        <v>0</v>
      </c>
      <c r="E54" s="40">
        <v>0</v>
      </c>
      <c r="F54" s="39">
        <v>0</v>
      </c>
      <c r="G54" s="40">
        <v>0</v>
      </c>
      <c r="H54" s="41"/>
      <c r="I54" s="42"/>
    </row>
    <row r="55" spans="1:10" ht="15" customHeight="1" x14ac:dyDescent="0.2">
      <c r="A55" s="10">
        <v>0</v>
      </c>
      <c r="B55" s="302" t="s">
        <v>18</v>
      </c>
      <c r="C55" s="303"/>
      <c r="D55" s="30">
        <f>IF(D47=0,0,100*D54/D47)</f>
        <v>0</v>
      </c>
      <c r="E55" s="31">
        <f>IF(E47=0,0,100*E54/E47)</f>
        <v>0</v>
      </c>
      <c r="F55" s="30">
        <f>IF(F47=0,0,100*F54/F47)</f>
        <v>0</v>
      </c>
      <c r="G55" s="31">
        <f>IF(G47=0,0,100*G54/G47)</f>
        <v>0</v>
      </c>
      <c r="H55" s="43"/>
      <c r="I55" s="43"/>
    </row>
    <row r="56" spans="1:10" ht="12" customHeight="1" x14ac:dyDescent="0.2">
      <c r="A56" s="46"/>
      <c r="B56" s="128" t="str">
        <f>FnRwbBerS</f>
        <v>* -</v>
      </c>
      <c r="C56" s="20"/>
      <c r="D56" s="35"/>
      <c r="E56" s="35"/>
      <c r="F56" s="35"/>
      <c r="G56" s="35"/>
      <c r="H56" s="35"/>
      <c r="I56" s="35"/>
    </row>
    <row r="57" spans="1:10" ht="20.100000000000001" customHeight="1" x14ac:dyDescent="0.2">
      <c r="A57" s="46"/>
      <c r="B57" s="12"/>
      <c r="C57" s="12"/>
      <c r="I57" s="12"/>
    </row>
    <row r="58" spans="1:10" s="12" customFormat="1" ht="13.9" customHeight="1" x14ac:dyDescent="0.2">
      <c r="A58" s="10">
        <v>3</v>
      </c>
      <c r="B58" s="11" t="s">
        <v>9</v>
      </c>
      <c r="C58" s="11"/>
      <c r="D58" s="299" t="s">
        <v>10</v>
      </c>
      <c r="E58" s="300"/>
      <c r="F58" s="299" t="s">
        <v>11</v>
      </c>
      <c r="G58" s="300"/>
      <c r="H58" s="301" t="s">
        <v>12</v>
      </c>
      <c r="I58" s="300"/>
      <c r="J58" s="76"/>
    </row>
    <row r="59" spans="1:10" s="12" customFormat="1" ht="15" customHeight="1" x14ac:dyDescent="0.2">
      <c r="A59" s="10">
        <v>3</v>
      </c>
      <c r="B59" s="13" t="s">
        <v>13</v>
      </c>
      <c r="C59" s="14"/>
      <c r="D59" s="15" t="str">
        <f>AktQuartKurz&amp;" "&amp;AktJahr</f>
        <v>Q1 2018</v>
      </c>
      <c r="E59" s="16" t="str">
        <f>AktQuartKurz&amp;" "&amp;(AktJahr-1)</f>
        <v>Q1 2017</v>
      </c>
      <c r="F59" s="17" t="str">
        <f>D59</f>
        <v>Q1 2018</v>
      </c>
      <c r="G59" s="16" t="str">
        <f>E59</f>
        <v>Q1 2017</v>
      </c>
      <c r="H59" s="17" t="str">
        <f>D59</f>
        <v>Q1 2018</v>
      </c>
      <c r="I59" s="16" t="str">
        <f>E59</f>
        <v>Q1 2017</v>
      </c>
      <c r="J59" s="76"/>
    </row>
    <row r="60" spans="1:10" ht="15" customHeight="1" x14ac:dyDescent="0.2">
      <c r="A60" s="10">
        <v>3</v>
      </c>
      <c r="B60" s="62" t="s">
        <v>22</v>
      </c>
      <c r="C60" s="33" t="str">
        <f>"("&amp;Einheit_Waehrung&amp;")"</f>
        <v>(Mio. €)</v>
      </c>
      <c r="D60" s="18">
        <v>0</v>
      </c>
      <c r="E60" s="19">
        <v>0</v>
      </c>
      <c r="F60" s="18">
        <v>0</v>
      </c>
      <c r="G60" s="19">
        <v>0</v>
      </c>
      <c r="H60" s="18">
        <v>0</v>
      </c>
      <c r="I60" s="19">
        <v>0</v>
      </c>
    </row>
    <row r="61" spans="1:10" ht="15" customHeight="1" x14ac:dyDescent="0.2">
      <c r="A61" s="10">
        <v>3</v>
      </c>
      <c r="B61" s="34" t="s">
        <v>15</v>
      </c>
      <c r="C61" s="44" t="str">
        <f>C60</f>
        <v>(Mio. €)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</row>
    <row r="62" spans="1:10" ht="15" customHeight="1" x14ac:dyDescent="0.2">
      <c r="A62" s="10">
        <v>3</v>
      </c>
      <c r="B62" s="32" t="s">
        <v>16</v>
      </c>
      <c r="C62" s="33" t="str">
        <f>C60</f>
        <v>(Mio. €)</v>
      </c>
      <c r="D62" s="26">
        <v>0</v>
      </c>
      <c r="E62" s="27">
        <v>0</v>
      </c>
      <c r="F62" s="26">
        <v>0</v>
      </c>
      <c r="G62" s="27">
        <v>0</v>
      </c>
      <c r="H62" s="26">
        <v>0</v>
      </c>
      <c r="I62" s="27">
        <v>0</v>
      </c>
    </row>
    <row r="63" spans="1:10" ht="15" customHeight="1" x14ac:dyDescent="0.2">
      <c r="A63" s="10">
        <v>3</v>
      </c>
      <c r="B63" s="34" t="s">
        <v>15</v>
      </c>
      <c r="C63" s="45" t="str">
        <f>C60</f>
        <v>(Mio. €)</v>
      </c>
      <c r="D63" s="30">
        <v>0</v>
      </c>
      <c r="E63" s="31">
        <v>0</v>
      </c>
      <c r="F63" s="30">
        <v>0</v>
      </c>
      <c r="G63" s="31">
        <v>0</v>
      </c>
      <c r="H63" s="30">
        <v>0</v>
      </c>
      <c r="I63" s="31">
        <v>0</v>
      </c>
    </row>
    <row r="64" spans="1:10" ht="15" customHeight="1" x14ac:dyDescent="0.2">
      <c r="A64" s="10">
        <v>3</v>
      </c>
      <c r="B64" s="32" t="s">
        <v>17</v>
      </c>
      <c r="C64" s="33" t="str">
        <f>C60</f>
        <v>(Mio. €)</v>
      </c>
      <c r="D64" s="18">
        <f t="shared" ref="D64:I64" si="6">D62-D60</f>
        <v>0</v>
      </c>
      <c r="E64" s="19">
        <f t="shared" si="6"/>
        <v>0</v>
      </c>
      <c r="F64" s="18">
        <f t="shared" si="6"/>
        <v>0</v>
      </c>
      <c r="G64" s="19">
        <f t="shared" si="6"/>
        <v>0</v>
      </c>
      <c r="H64" s="18">
        <f t="shared" si="6"/>
        <v>0</v>
      </c>
      <c r="I64" s="19">
        <f t="shared" si="6"/>
        <v>0</v>
      </c>
    </row>
    <row r="65" spans="1:10" ht="15" customHeight="1" x14ac:dyDescent="0.2">
      <c r="A65" s="10">
        <v>3</v>
      </c>
      <c r="B65" s="302" t="s">
        <v>18</v>
      </c>
      <c r="C65" s="303"/>
      <c r="D65" s="30">
        <f t="shared" ref="D65:I65" si="7">IF(D60=0,0,100*D64/D60)</f>
        <v>0</v>
      </c>
      <c r="E65" s="31">
        <f t="shared" si="7"/>
        <v>0</v>
      </c>
      <c r="F65" s="30">
        <f t="shared" si="7"/>
        <v>0</v>
      </c>
      <c r="G65" s="31">
        <f t="shared" si="7"/>
        <v>0</v>
      </c>
      <c r="H65" s="30">
        <f t="shared" si="7"/>
        <v>0</v>
      </c>
      <c r="I65" s="31">
        <f t="shared" si="7"/>
        <v>0</v>
      </c>
    </row>
    <row r="66" spans="1:10" s="12" customFormat="1" ht="12" customHeight="1" x14ac:dyDescent="0.2">
      <c r="A66" s="46"/>
      <c r="B66" s="128"/>
      <c r="C66" s="20"/>
      <c r="D66" s="35"/>
      <c r="E66" s="36"/>
      <c r="F66" s="35"/>
      <c r="G66" s="36"/>
      <c r="H66" s="35"/>
      <c r="I66" s="36"/>
      <c r="J66" s="76"/>
    </row>
    <row r="67" spans="1:10" ht="30" customHeight="1" x14ac:dyDescent="0.2">
      <c r="A67" s="46"/>
      <c r="B67" s="37" t="s">
        <v>19</v>
      </c>
      <c r="C67" s="38" t="str">
        <f>C60</f>
        <v>(Mio. €)</v>
      </c>
      <c r="D67" s="39">
        <v>0</v>
      </c>
      <c r="E67" s="40">
        <v>0</v>
      </c>
      <c r="F67" s="39">
        <v>0</v>
      </c>
      <c r="G67" s="40">
        <v>0</v>
      </c>
      <c r="H67" s="41"/>
      <c r="I67" s="42"/>
    </row>
    <row r="68" spans="1:10" ht="15" customHeight="1" x14ac:dyDescent="0.2">
      <c r="A68" s="10">
        <v>0</v>
      </c>
      <c r="B68" s="302" t="s">
        <v>18</v>
      </c>
      <c r="C68" s="303"/>
      <c r="D68" s="30">
        <f>IF(D60=0,0,100*D67/D60)</f>
        <v>0</v>
      </c>
      <c r="E68" s="31">
        <f>IF(E60=0,0,100*E67/E60)</f>
        <v>0</v>
      </c>
      <c r="F68" s="30">
        <f>IF(F60=0,0,100*F67/F60)</f>
        <v>0</v>
      </c>
      <c r="G68" s="31">
        <f>IF(G60=0,0,100*G67/G60)</f>
        <v>0</v>
      </c>
      <c r="H68" s="43"/>
      <c r="I68" s="43"/>
    </row>
    <row r="69" spans="1:10" ht="12" customHeight="1" x14ac:dyDescent="0.2">
      <c r="A69" s="76"/>
      <c r="B69" s="128" t="str">
        <f>FnRwbBerF</f>
        <v>* -</v>
      </c>
      <c r="C69" s="12"/>
      <c r="D69" s="47"/>
      <c r="E69" s="12"/>
      <c r="F69" s="12"/>
      <c r="I69" s="48"/>
    </row>
    <row r="70" spans="1:10" ht="6" customHeight="1" x14ac:dyDescent="0.2">
      <c r="A70" s="76"/>
      <c r="B70" s="128"/>
      <c r="C70" s="12"/>
      <c r="D70" s="47"/>
      <c r="E70" s="12"/>
      <c r="F70" s="12"/>
      <c r="I70" s="48"/>
    </row>
    <row r="71" spans="1:10" s="85" customFormat="1" ht="12" customHeight="1" x14ac:dyDescent="0.2">
      <c r="A71" s="49"/>
      <c r="B71" s="50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58:E58"/>
    <mergeCell ref="F58:G58"/>
    <mergeCell ref="H58:I58"/>
    <mergeCell ref="B65:C65"/>
    <mergeCell ref="B68:C68"/>
    <mergeCell ref="D45:E45"/>
    <mergeCell ref="F45:G45"/>
    <mergeCell ref="H45:I45"/>
    <mergeCell ref="B52:C52"/>
    <mergeCell ref="B55:C55"/>
    <mergeCell ref="D32:E32"/>
    <mergeCell ref="F32:G32"/>
    <mergeCell ref="H32:I32"/>
    <mergeCell ref="B39:C39"/>
    <mergeCell ref="B42:C42"/>
    <mergeCell ref="D19:E19"/>
    <mergeCell ref="F19:G19"/>
    <mergeCell ref="H19:I19"/>
    <mergeCell ref="B26:C26"/>
    <mergeCell ref="B29:C29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76" customWidth="1"/>
    <col min="2" max="2" width="11.5703125" style="76" hidden="1" customWidth="1"/>
    <col min="3" max="3" width="22.7109375" style="76" customWidth="1"/>
    <col min="4" max="4" width="8.7109375" style="76" customWidth="1"/>
    <col min="5" max="6" width="18.7109375" style="76" customWidth="1"/>
    <col min="7" max="7" width="16" style="76" customWidth="1"/>
    <col min="8" max="8" width="19.5703125" style="76" customWidth="1"/>
    <col min="9" max="1025" width="8.7109375" style="76" customWidth="1"/>
  </cols>
  <sheetData>
    <row r="1" spans="1:8" ht="5.0999999999999996" customHeight="1" x14ac:dyDescent="0.2">
      <c r="A1"/>
    </row>
    <row r="2" spans="1:8" ht="12.75" customHeight="1" x14ac:dyDescent="0.2">
      <c r="C2" s="176" t="s">
        <v>531</v>
      </c>
      <c r="D2" s="176"/>
      <c r="E2" s="176"/>
      <c r="F2" s="176"/>
      <c r="G2" s="54"/>
      <c r="H2" s="54"/>
    </row>
    <row r="3" spans="1:8" ht="12.75" customHeight="1" x14ac:dyDescent="0.2">
      <c r="C3" s="129"/>
      <c r="D3" s="176"/>
      <c r="E3" s="176"/>
      <c r="F3" s="54"/>
      <c r="G3" s="54"/>
      <c r="H3" s="54"/>
    </row>
    <row r="4" spans="1:8" ht="12.75" customHeight="1" x14ac:dyDescent="0.2">
      <c r="C4" s="129" t="s">
        <v>532</v>
      </c>
      <c r="D4" s="176"/>
      <c r="E4" s="176"/>
      <c r="F4" s="54"/>
      <c r="G4" s="54"/>
      <c r="H4" s="54"/>
    </row>
    <row r="5" spans="1:8" ht="15" customHeight="1" x14ac:dyDescent="0.2">
      <c r="C5" s="129" t="str">
        <f>UebInstitutQuartal</f>
        <v>1. Quartal 2018</v>
      </c>
      <c r="D5" s="54"/>
      <c r="E5" s="54"/>
      <c r="F5" s="54"/>
      <c r="G5" s="54"/>
      <c r="H5" s="54"/>
    </row>
    <row r="6" spans="1:8" ht="12.75" customHeight="1" x14ac:dyDescent="0.2">
      <c r="C6" s="54"/>
      <c r="D6" s="54"/>
      <c r="E6" s="54"/>
      <c r="F6" s="54"/>
      <c r="G6" s="54"/>
      <c r="H6" s="54"/>
    </row>
    <row r="7" spans="1:8" ht="15" customHeight="1" x14ac:dyDescent="0.2">
      <c r="C7" s="205"/>
      <c r="D7" s="128"/>
      <c r="E7" s="130" t="s">
        <v>533</v>
      </c>
      <c r="F7" s="132"/>
      <c r="G7" s="132"/>
      <c r="H7" s="133"/>
    </row>
    <row r="8" spans="1:8" ht="12.75" customHeight="1" x14ac:dyDescent="0.2">
      <c r="C8" s="128"/>
      <c r="D8" s="128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128"/>
      <c r="D9" s="128"/>
      <c r="E9" s="134"/>
      <c r="F9" s="320" t="s">
        <v>534</v>
      </c>
      <c r="G9" s="323" t="s">
        <v>535</v>
      </c>
      <c r="H9" s="303"/>
    </row>
    <row r="10" spans="1:8" ht="12.75" customHeight="1" x14ac:dyDescent="0.2">
      <c r="C10" s="128"/>
      <c r="D10" s="128"/>
      <c r="E10" s="134"/>
      <c r="F10" s="303"/>
      <c r="G10" s="322" t="s">
        <v>60</v>
      </c>
      <c r="H10" s="222" t="s">
        <v>61</v>
      </c>
    </row>
    <row r="11" spans="1:8" ht="39.950000000000003" customHeight="1" x14ac:dyDescent="0.2">
      <c r="C11" s="142"/>
      <c r="D11" s="142"/>
      <c r="E11" s="211"/>
      <c r="F11" s="303"/>
      <c r="G11" s="303"/>
      <c r="H11" s="212" t="s">
        <v>530</v>
      </c>
    </row>
    <row r="12" spans="1:8" ht="12.75" customHeight="1" x14ac:dyDescent="0.2">
      <c r="B12" s="213"/>
      <c r="C12" s="214" t="s">
        <v>73</v>
      </c>
      <c r="D12" s="215" t="str">
        <f>AktQuartal</f>
        <v>1. Quartal</v>
      </c>
      <c r="E12" s="155" t="str">
        <f>Einheit_Waehrung</f>
        <v>Mio. €</v>
      </c>
      <c r="F12" s="116" t="str">
        <f>E12</f>
        <v>Mio. €</v>
      </c>
      <c r="G12" s="116" t="str">
        <f>E12</f>
        <v>Mio. €</v>
      </c>
      <c r="H12" s="157" t="str">
        <f>E12</f>
        <v>Mio. €</v>
      </c>
    </row>
    <row r="13" spans="1:8" ht="12.75" customHeight="1" x14ac:dyDescent="0.2">
      <c r="B13" s="216" t="s">
        <v>74</v>
      </c>
      <c r="C13" s="118" t="s">
        <v>75</v>
      </c>
      <c r="D13" s="119" t="str">
        <f>"Jahr "&amp;AktJahr</f>
        <v>Jahr 2018</v>
      </c>
      <c r="E13" s="160">
        <v>143.5</v>
      </c>
      <c r="F13" s="120">
        <v>0</v>
      </c>
      <c r="G13" s="120">
        <v>143.5</v>
      </c>
      <c r="H13" s="161">
        <v>0</v>
      </c>
    </row>
    <row r="14" spans="1:8" ht="12.75" customHeight="1" x14ac:dyDescent="0.2">
      <c r="B14" s="216"/>
      <c r="C14" s="72"/>
      <c r="D14" s="72" t="str">
        <f>"Jahr "&amp;(AktJahr-1)</f>
        <v>Jahr 2017</v>
      </c>
      <c r="E14" s="167">
        <v>256.39999999999998</v>
      </c>
      <c r="F14" s="165">
        <v>0</v>
      </c>
      <c r="G14" s="165">
        <v>256.39999999999998</v>
      </c>
      <c r="H14" s="168">
        <v>0</v>
      </c>
    </row>
    <row r="15" spans="1:8" ht="12.75" customHeight="1" x14ac:dyDescent="0.2">
      <c r="B15" s="216" t="s">
        <v>76</v>
      </c>
      <c r="C15" s="118" t="s">
        <v>77</v>
      </c>
      <c r="D15" s="119" t="str">
        <f>$D$13</f>
        <v>Jahr 2018</v>
      </c>
      <c r="E15" s="160">
        <v>143.5</v>
      </c>
      <c r="F15" s="120">
        <v>0</v>
      </c>
      <c r="G15" s="120">
        <v>143.5</v>
      </c>
      <c r="H15" s="161">
        <v>0</v>
      </c>
    </row>
    <row r="16" spans="1:8" ht="12.75" customHeight="1" x14ac:dyDescent="0.2">
      <c r="B16" s="216"/>
      <c r="C16" s="72"/>
      <c r="D16" s="72" t="str">
        <f>$D$14</f>
        <v>Jahr 2017</v>
      </c>
      <c r="E16" s="167">
        <v>256.39999999999998</v>
      </c>
      <c r="F16" s="165">
        <v>0</v>
      </c>
      <c r="G16" s="165">
        <v>256.39999999999998</v>
      </c>
      <c r="H16" s="168">
        <v>0</v>
      </c>
    </row>
    <row r="17" spans="2:8" ht="12.75" customHeight="1" x14ac:dyDescent="0.2">
      <c r="B17" s="217" t="s">
        <v>78</v>
      </c>
      <c r="C17" s="118" t="s">
        <v>79</v>
      </c>
      <c r="D17" s="119" t="str">
        <f>$D$13</f>
        <v>Jahr 2018</v>
      </c>
      <c r="E17" s="160">
        <v>0</v>
      </c>
      <c r="F17" s="120">
        <v>0</v>
      </c>
      <c r="G17" s="120">
        <v>0</v>
      </c>
      <c r="H17" s="161">
        <v>0</v>
      </c>
    </row>
    <row r="18" spans="2:8" ht="12.75" customHeight="1" x14ac:dyDescent="0.2">
      <c r="B18" s="216"/>
      <c r="C18" s="72"/>
      <c r="D18" s="72" t="str">
        <f>$D$14</f>
        <v>Jahr 2017</v>
      </c>
      <c r="E18" s="167">
        <v>0</v>
      </c>
      <c r="F18" s="165">
        <v>0</v>
      </c>
      <c r="G18" s="165">
        <v>0</v>
      </c>
      <c r="H18" s="168">
        <v>0</v>
      </c>
    </row>
    <row r="19" spans="2:8" ht="12.75" customHeight="1" x14ac:dyDescent="0.2">
      <c r="B19" s="217" t="s">
        <v>80</v>
      </c>
      <c r="C19" s="118" t="s">
        <v>81</v>
      </c>
      <c r="D19" s="119" t="str">
        <f>$D$13</f>
        <v>Jahr 2018</v>
      </c>
      <c r="E19" s="160">
        <v>0</v>
      </c>
      <c r="F19" s="120">
        <v>0</v>
      </c>
      <c r="G19" s="120">
        <v>0</v>
      </c>
      <c r="H19" s="161">
        <v>0</v>
      </c>
    </row>
    <row r="20" spans="2:8" ht="12.75" customHeight="1" x14ac:dyDescent="0.2">
      <c r="B20" s="216"/>
      <c r="C20" s="72"/>
      <c r="D20" s="72" t="str">
        <f>$D$14</f>
        <v>Jahr 2017</v>
      </c>
      <c r="E20" s="167">
        <v>0</v>
      </c>
      <c r="F20" s="165">
        <v>0</v>
      </c>
      <c r="G20" s="165">
        <v>0</v>
      </c>
      <c r="H20" s="168">
        <v>0</v>
      </c>
    </row>
    <row r="21" spans="2:8" ht="12.75" customHeight="1" x14ac:dyDescent="0.2">
      <c r="B21" s="217" t="s">
        <v>82</v>
      </c>
      <c r="C21" s="118" t="s">
        <v>83</v>
      </c>
      <c r="D21" s="119" t="str">
        <f>$D$13</f>
        <v>Jahr 2018</v>
      </c>
      <c r="E21" s="160">
        <v>0</v>
      </c>
      <c r="F21" s="120">
        <v>0</v>
      </c>
      <c r="G21" s="120">
        <v>0</v>
      </c>
      <c r="H21" s="161">
        <v>0</v>
      </c>
    </row>
    <row r="22" spans="2:8" ht="12.75" customHeight="1" x14ac:dyDescent="0.2">
      <c r="B22" s="216"/>
      <c r="C22" s="72"/>
      <c r="D22" s="72" t="str">
        <f>$D$14</f>
        <v>Jahr 2017</v>
      </c>
      <c r="E22" s="167">
        <v>0</v>
      </c>
      <c r="F22" s="165">
        <v>0</v>
      </c>
      <c r="G22" s="165">
        <v>0</v>
      </c>
      <c r="H22" s="168">
        <v>0</v>
      </c>
    </row>
    <row r="23" spans="2:8" ht="12.75" customHeight="1" x14ac:dyDescent="0.2">
      <c r="B23" s="217" t="s">
        <v>84</v>
      </c>
      <c r="C23" s="118" t="s">
        <v>85</v>
      </c>
      <c r="D23" s="119" t="str">
        <f>$D$13</f>
        <v>Jahr 2018</v>
      </c>
      <c r="E23" s="160">
        <v>0</v>
      </c>
      <c r="F23" s="120">
        <v>0</v>
      </c>
      <c r="G23" s="120">
        <v>0</v>
      </c>
      <c r="H23" s="161">
        <v>0</v>
      </c>
    </row>
    <row r="24" spans="2:8" ht="12.75" customHeight="1" x14ac:dyDescent="0.2">
      <c r="B24" s="216"/>
      <c r="C24" s="72"/>
      <c r="D24" s="72" t="str">
        <f>$D$14</f>
        <v>Jahr 2017</v>
      </c>
      <c r="E24" s="167">
        <v>0</v>
      </c>
      <c r="F24" s="165">
        <v>0</v>
      </c>
      <c r="G24" s="165">
        <v>0</v>
      </c>
      <c r="H24" s="168">
        <v>0</v>
      </c>
    </row>
    <row r="25" spans="2:8" ht="12.75" customHeight="1" x14ac:dyDescent="0.2">
      <c r="B25" s="217" t="s">
        <v>86</v>
      </c>
      <c r="C25" s="118" t="s">
        <v>87</v>
      </c>
      <c r="D25" s="119" t="str">
        <f>$D$13</f>
        <v>Jahr 2018</v>
      </c>
      <c r="E25" s="160">
        <v>0</v>
      </c>
      <c r="F25" s="120">
        <v>0</v>
      </c>
      <c r="G25" s="120">
        <v>0</v>
      </c>
      <c r="H25" s="161">
        <v>0</v>
      </c>
    </row>
    <row r="26" spans="2:8" ht="12.75" customHeight="1" x14ac:dyDescent="0.2">
      <c r="B26" s="216"/>
      <c r="C26" s="72"/>
      <c r="D26" s="72" t="str">
        <f>$D$14</f>
        <v>Jahr 2017</v>
      </c>
      <c r="E26" s="167">
        <v>0</v>
      </c>
      <c r="F26" s="165">
        <v>0</v>
      </c>
      <c r="G26" s="165">
        <v>0</v>
      </c>
      <c r="H26" s="168">
        <v>0</v>
      </c>
    </row>
    <row r="27" spans="2:8" ht="12.75" customHeight="1" x14ac:dyDescent="0.2">
      <c r="B27" s="216" t="s">
        <v>88</v>
      </c>
      <c r="C27" s="118" t="s">
        <v>89</v>
      </c>
      <c r="D27" s="119" t="str">
        <f>$D$13</f>
        <v>Jahr 2018</v>
      </c>
      <c r="E27" s="160">
        <v>0</v>
      </c>
      <c r="F27" s="120">
        <v>0</v>
      </c>
      <c r="G27" s="120">
        <v>0</v>
      </c>
      <c r="H27" s="161">
        <v>0</v>
      </c>
    </row>
    <row r="28" spans="2:8" ht="12.75" customHeight="1" x14ac:dyDescent="0.2">
      <c r="B28" s="216"/>
      <c r="C28" s="72"/>
      <c r="D28" s="72" t="str">
        <f>$D$14</f>
        <v>Jahr 2017</v>
      </c>
      <c r="E28" s="167">
        <v>0</v>
      </c>
      <c r="F28" s="165">
        <v>0</v>
      </c>
      <c r="G28" s="165">
        <v>0</v>
      </c>
      <c r="H28" s="168">
        <v>0</v>
      </c>
    </row>
    <row r="29" spans="2:8" ht="12.75" customHeight="1" x14ac:dyDescent="0.2">
      <c r="B29" s="216" t="s">
        <v>90</v>
      </c>
      <c r="C29" s="118" t="s">
        <v>91</v>
      </c>
      <c r="D29" s="119" t="str">
        <f>$D$13</f>
        <v>Jahr 2018</v>
      </c>
      <c r="E29" s="160">
        <v>0</v>
      </c>
      <c r="F29" s="120">
        <v>0</v>
      </c>
      <c r="G29" s="120">
        <v>0</v>
      </c>
      <c r="H29" s="161">
        <v>0</v>
      </c>
    </row>
    <row r="30" spans="2:8" ht="12.75" customHeight="1" x14ac:dyDescent="0.2">
      <c r="B30" s="216"/>
      <c r="C30" s="72"/>
      <c r="D30" s="72" t="str">
        <f>$D$14</f>
        <v>Jahr 2017</v>
      </c>
      <c r="E30" s="167">
        <v>0</v>
      </c>
      <c r="F30" s="165">
        <v>0</v>
      </c>
      <c r="G30" s="165">
        <v>0</v>
      </c>
      <c r="H30" s="168">
        <v>0</v>
      </c>
    </row>
    <row r="31" spans="2:8" ht="12.75" customHeight="1" x14ac:dyDescent="0.2">
      <c r="B31" s="216" t="s">
        <v>92</v>
      </c>
      <c r="C31" s="118" t="s">
        <v>93</v>
      </c>
      <c r="D31" s="119" t="str">
        <f>$D$13</f>
        <v>Jahr 2018</v>
      </c>
      <c r="E31" s="160">
        <v>0</v>
      </c>
      <c r="F31" s="120">
        <v>0</v>
      </c>
      <c r="G31" s="120">
        <v>0</v>
      </c>
      <c r="H31" s="161">
        <v>0</v>
      </c>
    </row>
    <row r="32" spans="2:8" ht="12.75" customHeight="1" x14ac:dyDescent="0.2">
      <c r="B32" s="216"/>
      <c r="C32" s="72"/>
      <c r="D32" s="72" t="str">
        <f>$D$14</f>
        <v>Jahr 2017</v>
      </c>
      <c r="E32" s="167">
        <v>0</v>
      </c>
      <c r="F32" s="165">
        <v>0</v>
      </c>
      <c r="G32" s="165">
        <v>0</v>
      </c>
      <c r="H32" s="168">
        <v>0</v>
      </c>
    </row>
    <row r="33" spans="2:8" ht="12.75" customHeight="1" x14ac:dyDescent="0.2">
      <c r="B33" s="216" t="s">
        <v>94</v>
      </c>
      <c r="C33" s="118" t="s">
        <v>95</v>
      </c>
      <c r="D33" s="119" t="str">
        <f>$D$13</f>
        <v>Jahr 2018</v>
      </c>
      <c r="E33" s="160">
        <v>0</v>
      </c>
      <c r="F33" s="120">
        <v>0</v>
      </c>
      <c r="G33" s="120">
        <v>0</v>
      </c>
      <c r="H33" s="161">
        <v>0</v>
      </c>
    </row>
    <row r="34" spans="2:8" ht="12.75" customHeight="1" x14ac:dyDescent="0.2">
      <c r="B34" s="216"/>
      <c r="C34" s="72"/>
      <c r="D34" s="72" t="str">
        <f>$D$14</f>
        <v>Jahr 2017</v>
      </c>
      <c r="E34" s="167">
        <v>0</v>
      </c>
      <c r="F34" s="165">
        <v>0</v>
      </c>
      <c r="G34" s="165">
        <v>0</v>
      </c>
      <c r="H34" s="168">
        <v>0</v>
      </c>
    </row>
    <row r="35" spans="2:8" ht="12.75" customHeight="1" x14ac:dyDescent="0.2">
      <c r="B35" s="216" t="s">
        <v>96</v>
      </c>
      <c r="C35" s="118" t="s">
        <v>97</v>
      </c>
      <c r="D35" s="119" t="str">
        <f>$D$13</f>
        <v>Jahr 2018</v>
      </c>
      <c r="E35" s="160">
        <v>0</v>
      </c>
      <c r="F35" s="120">
        <v>0</v>
      </c>
      <c r="G35" s="120">
        <v>0</v>
      </c>
      <c r="H35" s="161">
        <v>0</v>
      </c>
    </row>
    <row r="36" spans="2:8" ht="12.75" customHeight="1" x14ac:dyDescent="0.2">
      <c r="B36" s="216"/>
      <c r="C36" s="72"/>
      <c r="D36" s="72" t="str">
        <f>$D$14</f>
        <v>Jahr 2017</v>
      </c>
      <c r="E36" s="167">
        <v>0</v>
      </c>
      <c r="F36" s="165">
        <v>0</v>
      </c>
      <c r="G36" s="165">
        <v>0</v>
      </c>
      <c r="H36" s="168">
        <v>0</v>
      </c>
    </row>
    <row r="37" spans="2:8" ht="12.75" customHeight="1" x14ac:dyDescent="0.2">
      <c r="B37" s="216" t="s">
        <v>98</v>
      </c>
      <c r="C37" s="118" t="s">
        <v>99</v>
      </c>
      <c r="D37" s="119" t="str">
        <f>$D$13</f>
        <v>Jahr 2018</v>
      </c>
      <c r="E37" s="160">
        <v>0</v>
      </c>
      <c r="F37" s="120">
        <v>0</v>
      </c>
      <c r="G37" s="120">
        <v>0</v>
      </c>
      <c r="H37" s="161">
        <v>0</v>
      </c>
    </row>
    <row r="38" spans="2:8" ht="12.75" customHeight="1" x14ac:dyDescent="0.2">
      <c r="B38" s="216"/>
      <c r="C38" s="72"/>
      <c r="D38" s="72" t="str">
        <f>$D$14</f>
        <v>Jahr 2017</v>
      </c>
      <c r="E38" s="167">
        <v>0</v>
      </c>
      <c r="F38" s="165">
        <v>0</v>
      </c>
      <c r="G38" s="165">
        <v>0</v>
      </c>
      <c r="H38" s="168">
        <v>0</v>
      </c>
    </row>
    <row r="39" spans="2:8" ht="12.75" customHeight="1" x14ac:dyDescent="0.2">
      <c r="B39" s="216" t="s">
        <v>100</v>
      </c>
      <c r="C39" s="118" t="s">
        <v>101</v>
      </c>
      <c r="D39" s="119" t="str">
        <f>$D$13</f>
        <v>Jahr 2018</v>
      </c>
      <c r="E39" s="160">
        <v>0</v>
      </c>
      <c r="F39" s="120">
        <v>0</v>
      </c>
      <c r="G39" s="120">
        <v>0</v>
      </c>
      <c r="H39" s="161">
        <v>0</v>
      </c>
    </row>
    <row r="40" spans="2:8" ht="12.75" customHeight="1" x14ac:dyDescent="0.2">
      <c r="B40" s="216"/>
      <c r="C40" s="72"/>
      <c r="D40" s="72" t="str">
        <f>$D$14</f>
        <v>Jahr 2017</v>
      </c>
      <c r="E40" s="167">
        <v>0</v>
      </c>
      <c r="F40" s="165">
        <v>0</v>
      </c>
      <c r="G40" s="165">
        <v>0</v>
      </c>
      <c r="H40" s="168">
        <v>0</v>
      </c>
    </row>
    <row r="41" spans="2:8" ht="12.75" customHeight="1" x14ac:dyDescent="0.2">
      <c r="B41" s="216" t="s">
        <v>102</v>
      </c>
      <c r="C41" s="118" t="s">
        <v>103</v>
      </c>
      <c r="D41" s="119" t="str">
        <f>$D$13</f>
        <v>Jahr 2018</v>
      </c>
      <c r="E41" s="160">
        <v>0</v>
      </c>
      <c r="F41" s="120">
        <v>0</v>
      </c>
      <c r="G41" s="120">
        <v>0</v>
      </c>
      <c r="H41" s="161">
        <v>0</v>
      </c>
    </row>
    <row r="42" spans="2:8" ht="12.75" customHeight="1" x14ac:dyDescent="0.2">
      <c r="B42" s="216"/>
      <c r="C42" s="72"/>
      <c r="D42" s="72" t="str">
        <f>$D$14</f>
        <v>Jahr 2017</v>
      </c>
      <c r="E42" s="167">
        <v>0</v>
      </c>
      <c r="F42" s="165">
        <v>0</v>
      </c>
      <c r="G42" s="165">
        <v>0</v>
      </c>
      <c r="H42" s="168">
        <v>0</v>
      </c>
    </row>
    <row r="43" spans="2:8" ht="12.75" customHeight="1" x14ac:dyDescent="0.2">
      <c r="B43" s="216" t="s">
        <v>104</v>
      </c>
      <c r="C43" s="118" t="s">
        <v>105</v>
      </c>
      <c r="D43" s="119" t="str">
        <f>$D$13</f>
        <v>Jahr 2018</v>
      </c>
      <c r="E43" s="160">
        <v>0</v>
      </c>
      <c r="F43" s="120">
        <v>0</v>
      </c>
      <c r="G43" s="120">
        <v>0</v>
      </c>
      <c r="H43" s="161">
        <v>0</v>
      </c>
    </row>
    <row r="44" spans="2:8" ht="12.75" customHeight="1" x14ac:dyDescent="0.2">
      <c r="B44" s="216"/>
      <c r="C44" s="72"/>
      <c r="D44" s="72" t="str">
        <f>$D$14</f>
        <v>Jahr 2017</v>
      </c>
      <c r="E44" s="167">
        <v>0</v>
      </c>
      <c r="F44" s="165">
        <v>0</v>
      </c>
      <c r="G44" s="165">
        <v>0</v>
      </c>
      <c r="H44" s="168">
        <v>0</v>
      </c>
    </row>
    <row r="45" spans="2:8" ht="12.75" customHeight="1" x14ac:dyDescent="0.2">
      <c r="B45" s="216" t="s">
        <v>106</v>
      </c>
      <c r="C45" s="118" t="s">
        <v>107</v>
      </c>
      <c r="D45" s="119" t="str">
        <f>$D$13</f>
        <v>Jahr 2018</v>
      </c>
      <c r="E45" s="160">
        <v>0</v>
      </c>
      <c r="F45" s="120">
        <v>0</v>
      </c>
      <c r="G45" s="120">
        <v>0</v>
      </c>
      <c r="H45" s="161">
        <v>0</v>
      </c>
    </row>
    <row r="46" spans="2:8" ht="12.75" customHeight="1" x14ac:dyDescent="0.2">
      <c r="B46" s="216"/>
      <c r="C46" s="72"/>
      <c r="D46" s="72" t="str">
        <f>$D$14</f>
        <v>Jahr 2017</v>
      </c>
      <c r="E46" s="167">
        <v>0</v>
      </c>
      <c r="F46" s="165">
        <v>0</v>
      </c>
      <c r="G46" s="165">
        <v>0</v>
      </c>
      <c r="H46" s="168">
        <v>0</v>
      </c>
    </row>
    <row r="47" spans="2:8" ht="12.75" customHeight="1" x14ac:dyDescent="0.2">
      <c r="B47" s="216" t="s">
        <v>108</v>
      </c>
      <c r="C47" s="118" t="s">
        <v>109</v>
      </c>
      <c r="D47" s="119" t="str">
        <f>$D$13</f>
        <v>Jahr 2018</v>
      </c>
      <c r="E47" s="160">
        <v>0</v>
      </c>
      <c r="F47" s="120">
        <v>0</v>
      </c>
      <c r="G47" s="120">
        <v>0</v>
      </c>
      <c r="H47" s="161">
        <v>0</v>
      </c>
    </row>
    <row r="48" spans="2:8" ht="12.75" customHeight="1" x14ac:dyDescent="0.2">
      <c r="B48" s="216"/>
      <c r="C48" s="72"/>
      <c r="D48" s="72" t="str">
        <f>$D$14</f>
        <v>Jahr 2017</v>
      </c>
      <c r="E48" s="167">
        <v>0</v>
      </c>
      <c r="F48" s="165">
        <v>0</v>
      </c>
      <c r="G48" s="165">
        <v>0</v>
      </c>
      <c r="H48" s="168">
        <v>0</v>
      </c>
    </row>
    <row r="49" spans="2:8" ht="12.75" customHeight="1" x14ac:dyDescent="0.2">
      <c r="B49" s="216" t="s">
        <v>110</v>
      </c>
      <c r="C49" s="118" t="s">
        <v>111</v>
      </c>
      <c r="D49" s="119" t="str">
        <f>$D$13</f>
        <v>Jahr 2018</v>
      </c>
      <c r="E49" s="160">
        <v>0</v>
      </c>
      <c r="F49" s="120">
        <v>0</v>
      </c>
      <c r="G49" s="120">
        <v>0</v>
      </c>
      <c r="H49" s="161">
        <v>0</v>
      </c>
    </row>
    <row r="50" spans="2:8" ht="12.75" customHeight="1" x14ac:dyDescent="0.2">
      <c r="B50" s="216"/>
      <c r="C50" s="72"/>
      <c r="D50" s="72" t="str">
        <f>$D$14</f>
        <v>Jahr 2017</v>
      </c>
      <c r="E50" s="167">
        <v>0</v>
      </c>
      <c r="F50" s="165">
        <v>0</v>
      </c>
      <c r="G50" s="165">
        <v>0</v>
      </c>
      <c r="H50" s="168">
        <v>0</v>
      </c>
    </row>
    <row r="51" spans="2:8" ht="12.75" customHeight="1" x14ac:dyDescent="0.2">
      <c r="B51" s="216" t="s">
        <v>112</v>
      </c>
      <c r="C51" s="118" t="s">
        <v>113</v>
      </c>
      <c r="D51" s="119" t="str">
        <f>$D$13</f>
        <v>Jahr 2018</v>
      </c>
      <c r="E51" s="160">
        <v>0</v>
      </c>
      <c r="F51" s="120">
        <v>0</v>
      </c>
      <c r="G51" s="120">
        <v>0</v>
      </c>
      <c r="H51" s="161">
        <v>0</v>
      </c>
    </row>
    <row r="52" spans="2:8" ht="12.75" customHeight="1" x14ac:dyDescent="0.2">
      <c r="B52" s="216"/>
      <c r="C52" s="72"/>
      <c r="D52" s="72" t="str">
        <f>$D$14</f>
        <v>Jahr 2017</v>
      </c>
      <c r="E52" s="167">
        <v>0</v>
      </c>
      <c r="F52" s="165">
        <v>0</v>
      </c>
      <c r="G52" s="165">
        <v>0</v>
      </c>
      <c r="H52" s="168">
        <v>0</v>
      </c>
    </row>
    <row r="53" spans="2:8" ht="12.75" customHeight="1" x14ac:dyDescent="0.2">
      <c r="B53" s="216" t="s">
        <v>114</v>
      </c>
      <c r="C53" s="118" t="s">
        <v>115</v>
      </c>
      <c r="D53" s="119" t="str">
        <f>$D$13</f>
        <v>Jahr 2018</v>
      </c>
      <c r="E53" s="160">
        <v>0</v>
      </c>
      <c r="F53" s="120">
        <v>0</v>
      </c>
      <c r="G53" s="120">
        <v>0</v>
      </c>
      <c r="H53" s="161">
        <v>0</v>
      </c>
    </row>
    <row r="54" spans="2:8" ht="12.75" customHeight="1" x14ac:dyDescent="0.2">
      <c r="B54" s="216"/>
      <c r="C54" s="72"/>
      <c r="D54" s="72" t="str">
        <f>$D$14</f>
        <v>Jahr 2017</v>
      </c>
      <c r="E54" s="167">
        <v>0</v>
      </c>
      <c r="F54" s="165">
        <v>0</v>
      </c>
      <c r="G54" s="165">
        <v>0</v>
      </c>
      <c r="H54" s="168">
        <v>0</v>
      </c>
    </row>
    <row r="55" spans="2:8" ht="12.75" customHeight="1" x14ac:dyDescent="0.2">
      <c r="B55" s="216" t="s">
        <v>116</v>
      </c>
      <c r="C55" s="118" t="s">
        <v>117</v>
      </c>
      <c r="D55" s="119" t="str">
        <f>$D$13</f>
        <v>Jahr 2018</v>
      </c>
      <c r="E55" s="160">
        <v>0</v>
      </c>
      <c r="F55" s="120">
        <v>0</v>
      </c>
      <c r="G55" s="120">
        <v>0</v>
      </c>
      <c r="H55" s="161">
        <v>0</v>
      </c>
    </row>
    <row r="56" spans="2:8" ht="12.75" customHeight="1" x14ac:dyDescent="0.2">
      <c r="B56" s="216"/>
      <c r="C56" s="72"/>
      <c r="D56" s="72" t="str">
        <f>$D$14</f>
        <v>Jahr 2017</v>
      </c>
      <c r="E56" s="167">
        <v>0</v>
      </c>
      <c r="F56" s="165">
        <v>0</v>
      </c>
      <c r="G56" s="165">
        <v>0</v>
      </c>
      <c r="H56" s="168">
        <v>0</v>
      </c>
    </row>
    <row r="57" spans="2:8" ht="12.75" customHeight="1" x14ac:dyDescent="0.2">
      <c r="B57" s="216" t="s">
        <v>118</v>
      </c>
      <c r="C57" s="118" t="s">
        <v>119</v>
      </c>
      <c r="D57" s="119" t="str">
        <f>$D$13</f>
        <v>Jahr 2018</v>
      </c>
      <c r="E57" s="160">
        <v>0</v>
      </c>
      <c r="F57" s="120">
        <v>0</v>
      </c>
      <c r="G57" s="120">
        <v>0</v>
      </c>
      <c r="H57" s="161">
        <v>0</v>
      </c>
    </row>
    <row r="58" spans="2:8" ht="12.75" customHeight="1" x14ac:dyDescent="0.2">
      <c r="B58" s="216"/>
      <c r="C58" s="72"/>
      <c r="D58" s="72" t="str">
        <f>$D$14</f>
        <v>Jahr 2017</v>
      </c>
      <c r="E58" s="167">
        <v>0</v>
      </c>
      <c r="F58" s="165">
        <v>0</v>
      </c>
      <c r="G58" s="165">
        <v>0</v>
      </c>
      <c r="H58" s="168">
        <v>0</v>
      </c>
    </row>
    <row r="59" spans="2:8" ht="12.75" customHeight="1" x14ac:dyDescent="0.2">
      <c r="B59" s="216" t="s">
        <v>120</v>
      </c>
      <c r="C59" s="118" t="s">
        <v>121</v>
      </c>
      <c r="D59" s="119" t="str">
        <f>$D$13</f>
        <v>Jahr 2018</v>
      </c>
      <c r="E59" s="160">
        <v>0</v>
      </c>
      <c r="F59" s="120">
        <v>0</v>
      </c>
      <c r="G59" s="120">
        <v>0</v>
      </c>
      <c r="H59" s="161">
        <v>0</v>
      </c>
    </row>
    <row r="60" spans="2:8" ht="12.75" customHeight="1" x14ac:dyDescent="0.2">
      <c r="B60" s="216"/>
      <c r="C60" s="72"/>
      <c r="D60" s="72" t="str">
        <f>$D$14</f>
        <v>Jahr 2017</v>
      </c>
      <c r="E60" s="167">
        <v>0</v>
      </c>
      <c r="F60" s="165">
        <v>0</v>
      </c>
      <c r="G60" s="165">
        <v>0</v>
      </c>
      <c r="H60" s="168">
        <v>0</v>
      </c>
    </row>
    <row r="61" spans="2:8" ht="12.75" customHeight="1" x14ac:dyDescent="0.2">
      <c r="B61" s="216" t="s">
        <v>122</v>
      </c>
      <c r="C61" s="118" t="s">
        <v>123</v>
      </c>
      <c r="D61" s="119" t="str">
        <f>$D$13</f>
        <v>Jahr 2018</v>
      </c>
      <c r="E61" s="160">
        <v>0</v>
      </c>
      <c r="F61" s="120">
        <v>0</v>
      </c>
      <c r="G61" s="120">
        <v>0</v>
      </c>
      <c r="H61" s="161">
        <v>0</v>
      </c>
    </row>
    <row r="62" spans="2:8" ht="12.75" customHeight="1" x14ac:dyDescent="0.2">
      <c r="B62" s="216"/>
      <c r="C62" s="72"/>
      <c r="D62" s="72" t="str">
        <f>$D$14</f>
        <v>Jahr 2017</v>
      </c>
      <c r="E62" s="167">
        <v>0</v>
      </c>
      <c r="F62" s="165">
        <v>0</v>
      </c>
      <c r="G62" s="165">
        <v>0</v>
      </c>
      <c r="H62" s="168">
        <v>0</v>
      </c>
    </row>
    <row r="63" spans="2:8" ht="12.75" customHeight="1" x14ac:dyDescent="0.2">
      <c r="B63" s="216" t="s">
        <v>124</v>
      </c>
      <c r="C63" s="118" t="s">
        <v>125</v>
      </c>
      <c r="D63" s="119" t="str">
        <f>$D$13</f>
        <v>Jahr 2018</v>
      </c>
      <c r="E63" s="160">
        <v>0</v>
      </c>
      <c r="F63" s="120">
        <v>0</v>
      </c>
      <c r="G63" s="120">
        <v>0</v>
      </c>
      <c r="H63" s="161">
        <v>0</v>
      </c>
    </row>
    <row r="64" spans="2:8" ht="12.75" customHeight="1" x14ac:dyDescent="0.2">
      <c r="B64" s="216"/>
      <c r="C64" s="72"/>
      <c r="D64" s="72" t="str">
        <f>$D$14</f>
        <v>Jahr 2017</v>
      </c>
      <c r="E64" s="167">
        <v>0</v>
      </c>
      <c r="F64" s="165">
        <v>0</v>
      </c>
      <c r="G64" s="165">
        <v>0</v>
      </c>
      <c r="H64" s="168">
        <v>0</v>
      </c>
    </row>
    <row r="65" spans="2:8" ht="12.75" customHeight="1" x14ac:dyDescent="0.2">
      <c r="B65" s="216" t="s">
        <v>126</v>
      </c>
      <c r="C65" s="118" t="s">
        <v>127</v>
      </c>
      <c r="D65" s="119" t="str">
        <f>$D$13</f>
        <v>Jahr 2018</v>
      </c>
      <c r="E65" s="160">
        <v>0</v>
      </c>
      <c r="F65" s="120">
        <v>0</v>
      </c>
      <c r="G65" s="120">
        <v>0</v>
      </c>
      <c r="H65" s="161">
        <v>0</v>
      </c>
    </row>
    <row r="66" spans="2:8" ht="12.75" customHeight="1" x14ac:dyDescent="0.2">
      <c r="B66" s="216"/>
      <c r="C66" s="72"/>
      <c r="D66" s="72" t="str">
        <f>$D$14</f>
        <v>Jahr 2017</v>
      </c>
      <c r="E66" s="167">
        <v>0</v>
      </c>
      <c r="F66" s="165">
        <v>0</v>
      </c>
      <c r="G66" s="165">
        <v>0</v>
      </c>
      <c r="H66" s="168">
        <v>0</v>
      </c>
    </row>
    <row r="67" spans="2:8" ht="12.75" customHeight="1" x14ac:dyDescent="0.2">
      <c r="B67" s="216" t="s">
        <v>128</v>
      </c>
      <c r="C67" s="118" t="s">
        <v>129</v>
      </c>
      <c r="D67" s="119" t="str">
        <f>$D$13</f>
        <v>Jahr 2018</v>
      </c>
      <c r="E67" s="160">
        <v>0</v>
      </c>
      <c r="F67" s="120">
        <v>0</v>
      </c>
      <c r="G67" s="120">
        <v>0</v>
      </c>
      <c r="H67" s="161">
        <v>0</v>
      </c>
    </row>
    <row r="68" spans="2:8" ht="12.75" customHeight="1" x14ac:dyDescent="0.2">
      <c r="B68" s="216"/>
      <c r="C68" s="72"/>
      <c r="D68" s="72" t="str">
        <f>$D$14</f>
        <v>Jahr 2017</v>
      </c>
      <c r="E68" s="167">
        <v>0</v>
      </c>
      <c r="F68" s="165">
        <v>0</v>
      </c>
      <c r="G68" s="165">
        <v>0</v>
      </c>
      <c r="H68" s="168">
        <v>0</v>
      </c>
    </row>
    <row r="69" spans="2:8" ht="12.75" customHeight="1" x14ac:dyDescent="0.2">
      <c r="B69" s="216" t="s">
        <v>130</v>
      </c>
      <c r="C69" s="118" t="s">
        <v>131</v>
      </c>
      <c r="D69" s="119" t="str">
        <f>$D$13</f>
        <v>Jahr 2018</v>
      </c>
      <c r="E69" s="160">
        <v>0</v>
      </c>
      <c r="F69" s="120">
        <v>0</v>
      </c>
      <c r="G69" s="120">
        <v>0</v>
      </c>
      <c r="H69" s="161">
        <v>0</v>
      </c>
    </row>
    <row r="70" spans="2:8" ht="12.75" customHeight="1" x14ac:dyDescent="0.2">
      <c r="B70" s="216"/>
      <c r="C70" s="72"/>
      <c r="D70" s="72" t="str">
        <f>$D$14</f>
        <v>Jahr 2017</v>
      </c>
      <c r="E70" s="167">
        <v>0</v>
      </c>
      <c r="F70" s="165">
        <v>0</v>
      </c>
      <c r="G70" s="165">
        <v>0</v>
      </c>
      <c r="H70" s="168">
        <v>0</v>
      </c>
    </row>
    <row r="71" spans="2:8" ht="12.75" customHeight="1" x14ac:dyDescent="0.2">
      <c r="B71" s="216" t="s">
        <v>132</v>
      </c>
      <c r="C71" s="118" t="s">
        <v>133</v>
      </c>
      <c r="D71" s="119" t="str">
        <f>$D$13</f>
        <v>Jahr 2018</v>
      </c>
      <c r="E71" s="160">
        <v>0</v>
      </c>
      <c r="F71" s="120">
        <v>0</v>
      </c>
      <c r="G71" s="120">
        <v>0</v>
      </c>
      <c r="H71" s="161">
        <v>0</v>
      </c>
    </row>
    <row r="72" spans="2:8" ht="12.75" customHeight="1" x14ac:dyDescent="0.2">
      <c r="B72" s="216"/>
      <c r="C72" s="72"/>
      <c r="D72" s="72" t="str">
        <f>$D$14</f>
        <v>Jahr 2017</v>
      </c>
      <c r="E72" s="167">
        <v>0</v>
      </c>
      <c r="F72" s="165">
        <v>0</v>
      </c>
      <c r="G72" s="165">
        <v>0</v>
      </c>
      <c r="H72" s="168">
        <v>0</v>
      </c>
    </row>
    <row r="73" spans="2:8" ht="12.75" customHeight="1" x14ac:dyDescent="0.2">
      <c r="B73" s="216" t="s">
        <v>134</v>
      </c>
      <c r="C73" s="118" t="s">
        <v>135</v>
      </c>
      <c r="D73" s="119" t="str">
        <f>$D$13</f>
        <v>Jahr 2018</v>
      </c>
      <c r="E73" s="160">
        <v>0</v>
      </c>
      <c r="F73" s="120">
        <v>0</v>
      </c>
      <c r="G73" s="120">
        <v>0</v>
      </c>
      <c r="H73" s="161">
        <v>0</v>
      </c>
    </row>
    <row r="74" spans="2:8" ht="12.75" customHeight="1" x14ac:dyDescent="0.2">
      <c r="B74" s="216"/>
      <c r="C74" s="72"/>
      <c r="D74" s="72" t="str">
        <f>$D$14</f>
        <v>Jahr 2017</v>
      </c>
      <c r="E74" s="167">
        <v>0</v>
      </c>
      <c r="F74" s="165">
        <v>0</v>
      </c>
      <c r="G74" s="165">
        <v>0</v>
      </c>
      <c r="H74" s="168">
        <v>0</v>
      </c>
    </row>
    <row r="75" spans="2:8" ht="12.75" customHeight="1" x14ac:dyDescent="0.2">
      <c r="B75" s="216" t="s">
        <v>136</v>
      </c>
      <c r="C75" s="118" t="s">
        <v>137</v>
      </c>
      <c r="D75" s="119" t="str">
        <f>$D$13</f>
        <v>Jahr 2018</v>
      </c>
      <c r="E75" s="160">
        <v>0</v>
      </c>
      <c r="F75" s="120">
        <v>0</v>
      </c>
      <c r="G75" s="120">
        <v>0</v>
      </c>
      <c r="H75" s="161">
        <v>0</v>
      </c>
    </row>
    <row r="76" spans="2:8" ht="12.75" customHeight="1" x14ac:dyDescent="0.2">
      <c r="B76" s="216"/>
      <c r="C76" s="72"/>
      <c r="D76" s="72" t="str">
        <f>$D$14</f>
        <v>Jahr 2017</v>
      </c>
      <c r="E76" s="167">
        <v>0</v>
      </c>
      <c r="F76" s="165">
        <v>0</v>
      </c>
      <c r="G76" s="165">
        <v>0</v>
      </c>
      <c r="H76" s="168">
        <v>0</v>
      </c>
    </row>
    <row r="77" spans="2:8" ht="12.75" customHeight="1" x14ac:dyDescent="0.2">
      <c r="B77" s="216" t="s">
        <v>138</v>
      </c>
      <c r="C77" s="118" t="s">
        <v>139</v>
      </c>
      <c r="D77" s="119" t="str">
        <f>$D$13</f>
        <v>Jahr 2018</v>
      </c>
      <c r="E77" s="160">
        <v>0</v>
      </c>
      <c r="F77" s="120">
        <v>0</v>
      </c>
      <c r="G77" s="120">
        <v>0</v>
      </c>
      <c r="H77" s="161">
        <v>0</v>
      </c>
    </row>
    <row r="78" spans="2:8" ht="12.75" customHeight="1" x14ac:dyDescent="0.2">
      <c r="B78" s="216"/>
      <c r="C78" s="72"/>
      <c r="D78" s="72" t="str">
        <f>$D$14</f>
        <v>Jahr 2017</v>
      </c>
      <c r="E78" s="167">
        <v>0</v>
      </c>
      <c r="F78" s="165">
        <v>0</v>
      </c>
      <c r="G78" s="165">
        <v>0</v>
      </c>
      <c r="H78" s="168">
        <v>0</v>
      </c>
    </row>
    <row r="79" spans="2:8" ht="12.75" customHeight="1" x14ac:dyDescent="0.2">
      <c r="B79" s="216" t="s">
        <v>140</v>
      </c>
      <c r="C79" s="118" t="s">
        <v>141</v>
      </c>
      <c r="D79" s="119" t="str">
        <f>$D$13</f>
        <v>Jahr 2018</v>
      </c>
      <c r="E79" s="160">
        <v>0</v>
      </c>
      <c r="F79" s="120">
        <v>0</v>
      </c>
      <c r="G79" s="120">
        <v>0</v>
      </c>
      <c r="H79" s="161">
        <v>0</v>
      </c>
    </row>
    <row r="80" spans="2:8" ht="12.75" customHeight="1" x14ac:dyDescent="0.2">
      <c r="B80" s="216"/>
      <c r="C80" s="72"/>
      <c r="D80" s="72" t="str">
        <f>$D$14</f>
        <v>Jahr 2017</v>
      </c>
      <c r="E80" s="167">
        <v>0</v>
      </c>
      <c r="F80" s="165">
        <v>0</v>
      </c>
      <c r="G80" s="165">
        <v>0</v>
      </c>
      <c r="H80" s="168">
        <v>0</v>
      </c>
    </row>
    <row r="81" spans="2:8" ht="12.75" customHeight="1" x14ac:dyDescent="0.2">
      <c r="B81" s="216" t="s">
        <v>142</v>
      </c>
      <c r="C81" s="118" t="s">
        <v>143</v>
      </c>
      <c r="D81" s="119" t="str">
        <f>$D$13</f>
        <v>Jahr 2018</v>
      </c>
      <c r="E81" s="160">
        <v>0</v>
      </c>
      <c r="F81" s="120">
        <v>0</v>
      </c>
      <c r="G81" s="120">
        <v>0</v>
      </c>
      <c r="H81" s="161">
        <v>0</v>
      </c>
    </row>
    <row r="82" spans="2:8" ht="12.75" customHeight="1" x14ac:dyDescent="0.2">
      <c r="B82" s="216"/>
      <c r="C82" s="72"/>
      <c r="D82" s="72" t="str">
        <f>$D$14</f>
        <v>Jahr 2017</v>
      </c>
      <c r="E82" s="167">
        <v>0</v>
      </c>
      <c r="F82" s="165">
        <v>0</v>
      </c>
      <c r="G82" s="165">
        <v>0</v>
      </c>
      <c r="H82" s="168">
        <v>0</v>
      </c>
    </row>
    <row r="83" spans="2:8" ht="12.75" customHeight="1" x14ac:dyDescent="0.2">
      <c r="B83" s="216" t="s">
        <v>144</v>
      </c>
      <c r="C83" s="118" t="s">
        <v>145</v>
      </c>
      <c r="D83" s="119" t="str">
        <f>$D$13</f>
        <v>Jahr 2018</v>
      </c>
      <c r="E83" s="160">
        <v>0</v>
      </c>
      <c r="F83" s="120">
        <v>0</v>
      </c>
      <c r="G83" s="120">
        <v>0</v>
      </c>
      <c r="H83" s="161">
        <v>0</v>
      </c>
    </row>
    <row r="84" spans="2:8" ht="12.75" customHeight="1" x14ac:dyDescent="0.2">
      <c r="B84" s="216"/>
      <c r="C84" s="72"/>
      <c r="D84" s="72" t="str">
        <f>$D$14</f>
        <v>Jahr 2017</v>
      </c>
      <c r="E84" s="167">
        <v>0</v>
      </c>
      <c r="F84" s="165">
        <v>0</v>
      </c>
      <c r="G84" s="165">
        <v>0</v>
      </c>
      <c r="H84" s="168">
        <v>0</v>
      </c>
    </row>
    <row r="85" spans="2:8" ht="12.75" customHeight="1" x14ac:dyDescent="0.2">
      <c r="B85" s="216" t="s">
        <v>146</v>
      </c>
      <c r="C85" s="118" t="s">
        <v>147</v>
      </c>
      <c r="D85" s="119" t="str">
        <f>$D$13</f>
        <v>Jahr 2018</v>
      </c>
      <c r="E85" s="160">
        <v>0</v>
      </c>
      <c r="F85" s="120">
        <v>0</v>
      </c>
      <c r="G85" s="120">
        <v>0</v>
      </c>
      <c r="H85" s="161">
        <v>0</v>
      </c>
    </row>
    <row r="86" spans="2:8" ht="12.75" customHeight="1" x14ac:dyDescent="0.2">
      <c r="B86" s="216"/>
      <c r="C86" s="72"/>
      <c r="D86" s="72" t="str">
        <f>$D$14</f>
        <v>Jahr 2017</v>
      </c>
      <c r="E86" s="167">
        <v>0</v>
      </c>
      <c r="F86" s="165">
        <v>0</v>
      </c>
      <c r="G86" s="165">
        <v>0</v>
      </c>
      <c r="H86" s="168">
        <v>0</v>
      </c>
    </row>
    <row r="87" spans="2:8" ht="12.75" customHeight="1" x14ac:dyDescent="0.2">
      <c r="B87" s="216" t="s">
        <v>148</v>
      </c>
      <c r="C87" s="118" t="s">
        <v>149</v>
      </c>
      <c r="D87" s="119" t="str">
        <f>$D$13</f>
        <v>Jahr 2018</v>
      </c>
      <c r="E87" s="160">
        <v>0</v>
      </c>
      <c r="F87" s="120">
        <v>0</v>
      </c>
      <c r="G87" s="120">
        <v>0</v>
      </c>
      <c r="H87" s="161">
        <v>0</v>
      </c>
    </row>
    <row r="88" spans="2:8" ht="12.75" customHeight="1" x14ac:dyDescent="0.2">
      <c r="B88" s="218"/>
      <c r="C88" s="219"/>
      <c r="D88" s="219" t="str">
        <f>$D$14</f>
        <v>Jahr 2017</v>
      </c>
      <c r="E88" s="174">
        <v>0</v>
      </c>
      <c r="F88" s="172">
        <v>0</v>
      </c>
      <c r="G88" s="172">
        <v>0</v>
      </c>
      <c r="H88" s="175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76" customWidth="1"/>
    <col min="2" max="2" width="11.5703125" style="76" hidden="1" customWidth="1"/>
    <col min="3" max="3" width="22.7109375" style="76" customWidth="1"/>
    <col min="4" max="4" width="8.7109375" style="76" customWidth="1"/>
    <col min="5" max="6" width="18.7109375" style="76" customWidth="1"/>
    <col min="7" max="7" width="16" style="76" customWidth="1"/>
    <col min="8" max="8" width="19.5703125" style="76" customWidth="1"/>
    <col min="9" max="9" width="18.28515625" style="76" customWidth="1"/>
    <col min="10" max="1025" width="8.7109375" style="76" customWidth="1"/>
  </cols>
  <sheetData>
    <row r="1" spans="1:9" ht="5.0999999999999996" customHeight="1" x14ac:dyDescent="0.2">
      <c r="A1"/>
    </row>
    <row r="2" spans="1:9" ht="12.75" customHeight="1" x14ac:dyDescent="0.2">
      <c r="C2" s="176" t="s">
        <v>524</v>
      </c>
      <c r="D2" s="176"/>
      <c r="E2" s="176"/>
      <c r="F2" s="176"/>
      <c r="G2" s="54"/>
      <c r="H2" s="54"/>
      <c r="I2" s="54"/>
    </row>
    <row r="3" spans="1:9" ht="12.75" customHeight="1" x14ac:dyDescent="0.2">
      <c r="C3" s="129"/>
      <c r="D3" s="176"/>
      <c r="E3" s="176"/>
      <c r="F3" s="54"/>
      <c r="G3" s="54"/>
      <c r="H3" s="54"/>
      <c r="I3" s="54"/>
    </row>
    <row r="4" spans="1:9" ht="12.75" customHeight="1" x14ac:dyDescent="0.2">
      <c r="C4" s="129" t="s">
        <v>536</v>
      </c>
      <c r="D4" s="176"/>
      <c r="E4" s="176"/>
      <c r="F4" s="54"/>
      <c r="G4" s="54"/>
      <c r="H4" s="54"/>
      <c r="I4" s="54"/>
    </row>
    <row r="5" spans="1:9" ht="15" customHeight="1" x14ac:dyDescent="0.2">
      <c r="C5" s="129" t="str">
        <f>UebInstitutQuartal</f>
        <v>1. Quartal 2018</v>
      </c>
      <c r="D5" s="54"/>
      <c r="E5" s="54"/>
      <c r="F5" s="54"/>
      <c r="G5" s="54"/>
      <c r="H5" s="54"/>
      <c r="I5" s="54"/>
    </row>
    <row r="6" spans="1:9" ht="12.75" customHeight="1" x14ac:dyDescent="0.2">
      <c r="C6" s="54"/>
      <c r="D6" s="54"/>
      <c r="E6" s="54"/>
      <c r="F6" s="54"/>
      <c r="G6" s="54"/>
      <c r="H6" s="54"/>
      <c r="I6" s="54"/>
    </row>
    <row r="7" spans="1:9" ht="15" customHeight="1" x14ac:dyDescent="0.2">
      <c r="C7" s="205"/>
      <c r="D7" s="128"/>
      <c r="E7" s="130" t="s">
        <v>537</v>
      </c>
      <c r="F7" s="132"/>
      <c r="G7" s="132"/>
      <c r="H7" s="132"/>
      <c r="I7" s="133"/>
    </row>
    <row r="8" spans="1:9" ht="12.75" customHeight="1" x14ac:dyDescent="0.2">
      <c r="C8" s="128"/>
      <c r="D8" s="128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128"/>
      <c r="D9" s="128"/>
      <c r="E9" s="134"/>
      <c r="F9" s="320" t="s">
        <v>538</v>
      </c>
      <c r="G9" s="321" t="s">
        <v>539</v>
      </c>
      <c r="H9" s="303"/>
      <c r="I9" s="320" t="s">
        <v>540</v>
      </c>
    </row>
    <row r="10" spans="1:9" ht="12.75" customHeight="1" x14ac:dyDescent="0.2">
      <c r="C10" s="128"/>
      <c r="D10" s="128"/>
      <c r="E10" s="134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2"/>
      <c r="D11" s="142"/>
      <c r="E11" s="211"/>
      <c r="F11" s="303"/>
      <c r="G11" s="303"/>
      <c r="H11" s="212" t="s">
        <v>530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1. Quartal</v>
      </c>
      <c r="E12" s="155" t="str">
        <f>Einheit_Waehrung</f>
        <v>Mio. €</v>
      </c>
      <c r="F12" s="116" t="str">
        <f>E12</f>
        <v>Mio. €</v>
      </c>
      <c r="G12" s="116" t="str">
        <f>E12</f>
        <v>Mio. €</v>
      </c>
      <c r="H12" s="116" t="str">
        <f>E12</f>
        <v>Mio. €</v>
      </c>
      <c r="I12" s="157" t="str">
        <f>E12</f>
        <v>Mio. €</v>
      </c>
    </row>
    <row r="13" spans="1:9" ht="12.75" customHeight="1" x14ac:dyDescent="0.2">
      <c r="B13" s="216" t="s">
        <v>74</v>
      </c>
      <c r="C13" s="118" t="s">
        <v>75</v>
      </c>
      <c r="D13" s="119" t="str">
        <f>"Jahr "&amp;AktJahr</f>
        <v>Jahr 2018</v>
      </c>
      <c r="E13" s="160"/>
      <c r="F13" s="120"/>
      <c r="G13" s="120"/>
      <c r="H13" s="120"/>
      <c r="I13" s="161"/>
    </row>
    <row r="14" spans="1:9" ht="12.75" customHeight="1" x14ac:dyDescent="0.2">
      <c r="B14" s="216"/>
      <c r="C14" s="72"/>
      <c r="D14" s="72" t="str">
        <f>"Jahr "&amp;(AktJahr-1)</f>
        <v>Jahr 2017</v>
      </c>
      <c r="E14" s="167"/>
      <c r="F14" s="165"/>
      <c r="G14" s="165"/>
      <c r="H14" s="165"/>
      <c r="I14" s="168"/>
    </row>
    <row r="15" spans="1:9" ht="12.75" customHeight="1" x14ac:dyDescent="0.2">
      <c r="B15" s="216" t="s">
        <v>76</v>
      </c>
      <c r="C15" s="118" t="s">
        <v>77</v>
      </c>
      <c r="D15" s="119" t="str">
        <f>$D$13</f>
        <v>Jahr 2018</v>
      </c>
      <c r="E15" s="160"/>
      <c r="F15" s="120"/>
      <c r="G15" s="120"/>
      <c r="H15" s="120"/>
      <c r="I15" s="161"/>
    </row>
    <row r="16" spans="1:9" ht="12.75" customHeight="1" x14ac:dyDescent="0.2">
      <c r="B16" s="216"/>
      <c r="C16" s="72"/>
      <c r="D16" s="72" t="str">
        <f>$D$14</f>
        <v>Jahr 2017</v>
      </c>
      <c r="E16" s="167"/>
      <c r="F16" s="165"/>
      <c r="G16" s="165"/>
      <c r="H16" s="165"/>
      <c r="I16" s="168"/>
    </row>
    <row r="17" spans="2:9" ht="12.75" customHeight="1" x14ac:dyDescent="0.2">
      <c r="B17" s="217" t="s">
        <v>78</v>
      </c>
      <c r="C17" s="118" t="s">
        <v>79</v>
      </c>
      <c r="D17" s="119" t="str">
        <f>$D$13</f>
        <v>Jahr 2018</v>
      </c>
      <c r="E17" s="160">
        <v>0</v>
      </c>
      <c r="F17" s="120">
        <v>0</v>
      </c>
      <c r="G17" s="120">
        <v>0</v>
      </c>
      <c r="H17" s="120">
        <v>0</v>
      </c>
      <c r="I17" s="161">
        <v>0</v>
      </c>
    </row>
    <row r="18" spans="2:9" ht="12.75" customHeight="1" x14ac:dyDescent="0.2">
      <c r="B18" s="216"/>
      <c r="C18" s="72"/>
      <c r="D18" s="72" t="str">
        <f>$D$14</f>
        <v>Jahr 2017</v>
      </c>
      <c r="E18" s="167">
        <v>0</v>
      </c>
      <c r="F18" s="165">
        <v>0</v>
      </c>
      <c r="G18" s="165">
        <v>0</v>
      </c>
      <c r="H18" s="165">
        <v>0</v>
      </c>
      <c r="I18" s="168">
        <v>0</v>
      </c>
    </row>
    <row r="19" spans="2:9" ht="12.75" customHeight="1" x14ac:dyDescent="0.2">
      <c r="B19" s="217" t="s">
        <v>80</v>
      </c>
      <c r="C19" s="118" t="s">
        <v>81</v>
      </c>
      <c r="D19" s="119" t="str">
        <f>$D$13</f>
        <v>Jahr 2018</v>
      </c>
      <c r="E19" s="160">
        <v>0</v>
      </c>
      <c r="F19" s="120">
        <v>0</v>
      </c>
      <c r="G19" s="120">
        <v>0</v>
      </c>
      <c r="H19" s="120">
        <v>0</v>
      </c>
      <c r="I19" s="161">
        <v>0</v>
      </c>
    </row>
    <row r="20" spans="2:9" ht="12.75" customHeight="1" x14ac:dyDescent="0.2">
      <c r="B20" s="216"/>
      <c r="C20" s="72"/>
      <c r="D20" s="72" t="str">
        <f>$D$14</f>
        <v>Jahr 2017</v>
      </c>
      <c r="E20" s="167">
        <v>0</v>
      </c>
      <c r="F20" s="165">
        <v>0</v>
      </c>
      <c r="G20" s="165">
        <v>0</v>
      </c>
      <c r="H20" s="165">
        <v>0</v>
      </c>
      <c r="I20" s="168">
        <v>0</v>
      </c>
    </row>
    <row r="21" spans="2:9" ht="12.75" customHeight="1" x14ac:dyDescent="0.2">
      <c r="B21" s="217" t="s">
        <v>82</v>
      </c>
      <c r="C21" s="118" t="s">
        <v>83</v>
      </c>
      <c r="D21" s="119" t="str">
        <f>$D$13</f>
        <v>Jahr 2018</v>
      </c>
      <c r="E21" s="160">
        <v>0</v>
      </c>
      <c r="F21" s="120">
        <v>0</v>
      </c>
      <c r="G21" s="120">
        <v>0</v>
      </c>
      <c r="H21" s="120">
        <v>0</v>
      </c>
      <c r="I21" s="161">
        <v>0</v>
      </c>
    </row>
    <row r="22" spans="2:9" ht="12.75" customHeight="1" x14ac:dyDescent="0.2">
      <c r="B22" s="216"/>
      <c r="C22" s="72"/>
      <c r="D22" s="72" t="str">
        <f>$D$14</f>
        <v>Jahr 2017</v>
      </c>
      <c r="E22" s="167">
        <v>0</v>
      </c>
      <c r="F22" s="165">
        <v>0</v>
      </c>
      <c r="G22" s="165">
        <v>0</v>
      </c>
      <c r="H22" s="165">
        <v>0</v>
      </c>
      <c r="I22" s="168">
        <v>0</v>
      </c>
    </row>
    <row r="23" spans="2:9" ht="12.75" customHeight="1" x14ac:dyDescent="0.2">
      <c r="B23" s="217" t="s">
        <v>84</v>
      </c>
      <c r="C23" s="118" t="s">
        <v>85</v>
      </c>
      <c r="D23" s="119" t="str">
        <f>$D$13</f>
        <v>Jahr 2018</v>
      </c>
      <c r="E23" s="160">
        <v>0</v>
      </c>
      <c r="F23" s="120">
        <v>0</v>
      </c>
      <c r="G23" s="120">
        <v>0</v>
      </c>
      <c r="H23" s="120">
        <v>0</v>
      </c>
      <c r="I23" s="161">
        <v>0</v>
      </c>
    </row>
    <row r="24" spans="2:9" ht="12.75" customHeight="1" x14ac:dyDescent="0.2">
      <c r="B24" s="216"/>
      <c r="C24" s="72"/>
      <c r="D24" s="72" t="str">
        <f>$D$14</f>
        <v>Jahr 2017</v>
      </c>
      <c r="E24" s="167">
        <v>0</v>
      </c>
      <c r="F24" s="165">
        <v>0</v>
      </c>
      <c r="G24" s="165">
        <v>0</v>
      </c>
      <c r="H24" s="165">
        <v>0</v>
      </c>
      <c r="I24" s="168">
        <v>0</v>
      </c>
    </row>
    <row r="25" spans="2:9" ht="12.75" customHeight="1" x14ac:dyDescent="0.2">
      <c r="B25" s="217" t="s">
        <v>86</v>
      </c>
      <c r="C25" s="118" t="s">
        <v>87</v>
      </c>
      <c r="D25" s="119" t="str">
        <f>$D$13</f>
        <v>Jahr 2018</v>
      </c>
      <c r="E25" s="160">
        <v>0</v>
      </c>
      <c r="F25" s="120">
        <v>0</v>
      </c>
      <c r="G25" s="120">
        <v>0</v>
      </c>
      <c r="H25" s="120">
        <v>0</v>
      </c>
      <c r="I25" s="161">
        <v>0</v>
      </c>
    </row>
    <row r="26" spans="2:9" ht="12.75" customHeight="1" x14ac:dyDescent="0.2">
      <c r="B26" s="216"/>
      <c r="C26" s="72"/>
      <c r="D26" s="72" t="str">
        <f>$D$14</f>
        <v>Jahr 2017</v>
      </c>
      <c r="E26" s="167">
        <v>0</v>
      </c>
      <c r="F26" s="165">
        <v>0</v>
      </c>
      <c r="G26" s="165">
        <v>0</v>
      </c>
      <c r="H26" s="165">
        <v>0</v>
      </c>
      <c r="I26" s="168">
        <v>0</v>
      </c>
    </row>
    <row r="27" spans="2:9" ht="12.75" customHeight="1" x14ac:dyDescent="0.2">
      <c r="B27" s="216" t="s">
        <v>88</v>
      </c>
      <c r="C27" s="118" t="s">
        <v>89</v>
      </c>
      <c r="D27" s="119" t="str">
        <f>$D$13</f>
        <v>Jahr 2018</v>
      </c>
      <c r="E27" s="160">
        <v>0</v>
      </c>
      <c r="F27" s="120">
        <v>0</v>
      </c>
      <c r="G27" s="120">
        <v>0</v>
      </c>
      <c r="H27" s="120">
        <v>0</v>
      </c>
      <c r="I27" s="161">
        <v>0</v>
      </c>
    </row>
    <row r="28" spans="2:9" ht="12.75" customHeight="1" x14ac:dyDescent="0.2">
      <c r="B28" s="216"/>
      <c r="C28" s="72"/>
      <c r="D28" s="72" t="str">
        <f>$D$14</f>
        <v>Jahr 2017</v>
      </c>
      <c r="E28" s="167">
        <v>0</v>
      </c>
      <c r="F28" s="165">
        <v>0</v>
      </c>
      <c r="G28" s="165">
        <v>0</v>
      </c>
      <c r="H28" s="165">
        <v>0</v>
      </c>
      <c r="I28" s="168">
        <v>0</v>
      </c>
    </row>
    <row r="29" spans="2:9" ht="12.75" customHeight="1" x14ac:dyDescent="0.2">
      <c r="B29" s="216" t="s">
        <v>90</v>
      </c>
      <c r="C29" s="118" t="s">
        <v>91</v>
      </c>
      <c r="D29" s="119" t="str">
        <f>$D$13</f>
        <v>Jahr 2018</v>
      </c>
      <c r="E29" s="160">
        <v>0</v>
      </c>
      <c r="F29" s="120">
        <v>0</v>
      </c>
      <c r="G29" s="120">
        <v>0</v>
      </c>
      <c r="H29" s="120">
        <v>0</v>
      </c>
      <c r="I29" s="161">
        <v>0</v>
      </c>
    </row>
    <row r="30" spans="2:9" ht="12.75" customHeight="1" x14ac:dyDescent="0.2">
      <c r="B30" s="216"/>
      <c r="C30" s="72"/>
      <c r="D30" s="72" t="str">
        <f>$D$14</f>
        <v>Jahr 2017</v>
      </c>
      <c r="E30" s="167">
        <v>0</v>
      </c>
      <c r="F30" s="165">
        <v>0</v>
      </c>
      <c r="G30" s="165">
        <v>0</v>
      </c>
      <c r="H30" s="165">
        <v>0</v>
      </c>
      <c r="I30" s="168">
        <v>0</v>
      </c>
    </row>
    <row r="31" spans="2:9" ht="12.75" customHeight="1" x14ac:dyDescent="0.2">
      <c r="B31" s="216" t="s">
        <v>92</v>
      </c>
      <c r="C31" s="118" t="s">
        <v>93</v>
      </c>
      <c r="D31" s="119" t="str">
        <f>$D$13</f>
        <v>Jahr 2018</v>
      </c>
      <c r="E31" s="160">
        <v>0</v>
      </c>
      <c r="F31" s="120">
        <v>0</v>
      </c>
      <c r="G31" s="120">
        <v>0</v>
      </c>
      <c r="H31" s="120">
        <v>0</v>
      </c>
      <c r="I31" s="161">
        <v>0</v>
      </c>
    </row>
    <row r="32" spans="2:9" ht="12.75" customHeight="1" x14ac:dyDescent="0.2">
      <c r="B32" s="216"/>
      <c r="C32" s="72"/>
      <c r="D32" s="72" t="str">
        <f>$D$14</f>
        <v>Jahr 2017</v>
      </c>
      <c r="E32" s="167">
        <v>0</v>
      </c>
      <c r="F32" s="165">
        <v>0</v>
      </c>
      <c r="G32" s="165">
        <v>0</v>
      </c>
      <c r="H32" s="165">
        <v>0</v>
      </c>
      <c r="I32" s="168">
        <v>0</v>
      </c>
    </row>
    <row r="33" spans="2:9" ht="12.75" customHeight="1" x14ac:dyDescent="0.2">
      <c r="B33" s="216" t="s">
        <v>94</v>
      </c>
      <c r="C33" s="118" t="s">
        <v>95</v>
      </c>
      <c r="D33" s="119" t="str">
        <f>$D$13</f>
        <v>Jahr 2018</v>
      </c>
      <c r="E33" s="160">
        <v>0</v>
      </c>
      <c r="F33" s="120">
        <v>0</v>
      </c>
      <c r="G33" s="120">
        <v>0</v>
      </c>
      <c r="H33" s="120">
        <v>0</v>
      </c>
      <c r="I33" s="161">
        <v>0</v>
      </c>
    </row>
    <row r="34" spans="2:9" ht="12.75" customHeight="1" x14ac:dyDescent="0.2">
      <c r="B34" s="216"/>
      <c r="C34" s="72"/>
      <c r="D34" s="72" t="str">
        <f>$D$14</f>
        <v>Jahr 2017</v>
      </c>
      <c r="E34" s="167">
        <v>0</v>
      </c>
      <c r="F34" s="165">
        <v>0</v>
      </c>
      <c r="G34" s="165">
        <v>0</v>
      </c>
      <c r="H34" s="165">
        <v>0</v>
      </c>
      <c r="I34" s="168">
        <v>0</v>
      </c>
    </row>
    <row r="35" spans="2:9" ht="12.75" customHeight="1" x14ac:dyDescent="0.2">
      <c r="B35" s="216" t="s">
        <v>96</v>
      </c>
      <c r="C35" s="118" t="s">
        <v>97</v>
      </c>
      <c r="D35" s="119" t="str">
        <f>$D$13</f>
        <v>Jahr 2018</v>
      </c>
      <c r="E35" s="160">
        <v>0</v>
      </c>
      <c r="F35" s="120">
        <v>0</v>
      </c>
      <c r="G35" s="120">
        <v>0</v>
      </c>
      <c r="H35" s="120">
        <v>0</v>
      </c>
      <c r="I35" s="161">
        <v>0</v>
      </c>
    </row>
    <row r="36" spans="2:9" ht="12.75" customHeight="1" x14ac:dyDescent="0.2">
      <c r="B36" s="216"/>
      <c r="C36" s="72"/>
      <c r="D36" s="72" t="str">
        <f>$D$14</f>
        <v>Jahr 2017</v>
      </c>
      <c r="E36" s="167">
        <v>0</v>
      </c>
      <c r="F36" s="165">
        <v>0</v>
      </c>
      <c r="G36" s="165">
        <v>0</v>
      </c>
      <c r="H36" s="165">
        <v>0</v>
      </c>
      <c r="I36" s="168">
        <v>0</v>
      </c>
    </row>
    <row r="37" spans="2:9" ht="12.75" customHeight="1" x14ac:dyDescent="0.2">
      <c r="B37" s="216" t="s">
        <v>98</v>
      </c>
      <c r="C37" s="118" t="s">
        <v>99</v>
      </c>
      <c r="D37" s="119" t="str">
        <f>$D$13</f>
        <v>Jahr 2018</v>
      </c>
      <c r="E37" s="160">
        <v>0</v>
      </c>
      <c r="F37" s="120">
        <v>0</v>
      </c>
      <c r="G37" s="120">
        <v>0</v>
      </c>
      <c r="H37" s="120">
        <v>0</v>
      </c>
      <c r="I37" s="161">
        <v>0</v>
      </c>
    </row>
    <row r="38" spans="2:9" ht="12.75" customHeight="1" x14ac:dyDescent="0.2">
      <c r="B38" s="216"/>
      <c r="C38" s="72"/>
      <c r="D38" s="72" t="str">
        <f>$D$14</f>
        <v>Jahr 2017</v>
      </c>
      <c r="E38" s="167">
        <v>0</v>
      </c>
      <c r="F38" s="165">
        <v>0</v>
      </c>
      <c r="G38" s="165">
        <v>0</v>
      </c>
      <c r="H38" s="165">
        <v>0</v>
      </c>
      <c r="I38" s="168">
        <v>0</v>
      </c>
    </row>
    <row r="39" spans="2:9" ht="12.75" customHeight="1" x14ac:dyDescent="0.2">
      <c r="B39" s="216" t="s">
        <v>100</v>
      </c>
      <c r="C39" s="118" t="s">
        <v>101</v>
      </c>
      <c r="D39" s="119" t="str">
        <f>$D$13</f>
        <v>Jahr 2018</v>
      </c>
      <c r="E39" s="160">
        <v>0</v>
      </c>
      <c r="F39" s="120">
        <v>0</v>
      </c>
      <c r="G39" s="120">
        <v>0</v>
      </c>
      <c r="H39" s="120">
        <v>0</v>
      </c>
      <c r="I39" s="161">
        <v>0</v>
      </c>
    </row>
    <row r="40" spans="2:9" ht="12.75" customHeight="1" x14ac:dyDescent="0.2">
      <c r="B40" s="216"/>
      <c r="C40" s="72"/>
      <c r="D40" s="72" t="str">
        <f>$D$14</f>
        <v>Jahr 2017</v>
      </c>
      <c r="E40" s="167">
        <v>0</v>
      </c>
      <c r="F40" s="165">
        <v>0</v>
      </c>
      <c r="G40" s="165">
        <v>0</v>
      </c>
      <c r="H40" s="165">
        <v>0</v>
      </c>
      <c r="I40" s="168">
        <v>0</v>
      </c>
    </row>
    <row r="41" spans="2:9" ht="12.75" customHeight="1" x14ac:dyDescent="0.2">
      <c r="B41" s="216" t="s">
        <v>102</v>
      </c>
      <c r="C41" s="118" t="s">
        <v>103</v>
      </c>
      <c r="D41" s="119" t="str">
        <f>$D$13</f>
        <v>Jahr 2018</v>
      </c>
      <c r="E41" s="160">
        <v>0</v>
      </c>
      <c r="F41" s="120">
        <v>0</v>
      </c>
      <c r="G41" s="120">
        <v>0</v>
      </c>
      <c r="H41" s="120">
        <v>0</v>
      </c>
      <c r="I41" s="161">
        <v>0</v>
      </c>
    </row>
    <row r="42" spans="2:9" ht="12.75" customHeight="1" x14ac:dyDescent="0.2">
      <c r="B42" s="216"/>
      <c r="C42" s="72"/>
      <c r="D42" s="72" t="str">
        <f>$D$14</f>
        <v>Jahr 2017</v>
      </c>
      <c r="E42" s="167">
        <v>0</v>
      </c>
      <c r="F42" s="165">
        <v>0</v>
      </c>
      <c r="G42" s="165">
        <v>0</v>
      </c>
      <c r="H42" s="165">
        <v>0</v>
      </c>
      <c r="I42" s="168">
        <v>0</v>
      </c>
    </row>
    <row r="43" spans="2:9" ht="12.75" customHeight="1" x14ac:dyDescent="0.2">
      <c r="B43" s="216" t="s">
        <v>104</v>
      </c>
      <c r="C43" s="118" t="s">
        <v>105</v>
      </c>
      <c r="D43" s="119" t="str">
        <f>$D$13</f>
        <v>Jahr 2018</v>
      </c>
      <c r="E43" s="160">
        <v>0</v>
      </c>
      <c r="F43" s="120">
        <v>0</v>
      </c>
      <c r="G43" s="120">
        <v>0</v>
      </c>
      <c r="H43" s="120">
        <v>0</v>
      </c>
      <c r="I43" s="161">
        <v>0</v>
      </c>
    </row>
    <row r="44" spans="2:9" ht="12.75" customHeight="1" x14ac:dyDescent="0.2">
      <c r="B44" s="216"/>
      <c r="C44" s="72"/>
      <c r="D44" s="72" t="str">
        <f>$D$14</f>
        <v>Jahr 2017</v>
      </c>
      <c r="E44" s="167">
        <v>0</v>
      </c>
      <c r="F44" s="165">
        <v>0</v>
      </c>
      <c r="G44" s="165">
        <v>0</v>
      </c>
      <c r="H44" s="165">
        <v>0</v>
      </c>
      <c r="I44" s="168">
        <v>0</v>
      </c>
    </row>
    <row r="45" spans="2:9" ht="12.75" customHeight="1" x14ac:dyDescent="0.2">
      <c r="B45" s="216" t="s">
        <v>106</v>
      </c>
      <c r="C45" s="118" t="s">
        <v>107</v>
      </c>
      <c r="D45" s="119" t="str">
        <f>$D$13</f>
        <v>Jahr 2018</v>
      </c>
      <c r="E45" s="160">
        <v>0</v>
      </c>
      <c r="F45" s="120">
        <v>0</v>
      </c>
      <c r="G45" s="120">
        <v>0</v>
      </c>
      <c r="H45" s="120">
        <v>0</v>
      </c>
      <c r="I45" s="161">
        <v>0</v>
      </c>
    </row>
    <row r="46" spans="2:9" ht="12.75" customHeight="1" x14ac:dyDescent="0.2">
      <c r="B46" s="216"/>
      <c r="C46" s="72"/>
      <c r="D46" s="72" t="str">
        <f>$D$14</f>
        <v>Jahr 2017</v>
      </c>
      <c r="E46" s="167">
        <v>0</v>
      </c>
      <c r="F46" s="165">
        <v>0</v>
      </c>
      <c r="G46" s="165">
        <v>0</v>
      </c>
      <c r="H46" s="165">
        <v>0</v>
      </c>
      <c r="I46" s="168">
        <v>0</v>
      </c>
    </row>
    <row r="47" spans="2:9" ht="12.75" customHeight="1" x14ac:dyDescent="0.2">
      <c r="B47" s="216" t="s">
        <v>108</v>
      </c>
      <c r="C47" s="118" t="s">
        <v>109</v>
      </c>
      <c r="D47" s="119" t="str">
        <f>$D$13</f>
        <v>Jahr 2018</v>
      </c>
      <c r="E47" s="160">
        <v>0</v>
      </c>
      <c r="F47" s="120">
        <v>0</v>
      </c>
      <c r="G47" s="120">
        <v>0</v>
      </c>
      <c r="H47" s="120">
        <v>0</v>
      </c>
      <c r="I47" s="161">
        <v>0</v>
      </c>
    </row>
    <row r="48" spans="2:9" ht="12.75" customHeight="1" x14ac:dyDescent="0.2">
      <c r="B48" s="216"/>
      <c r="C48" s="72"/>
      <c r="D48" s="72" t="str">
        <f>$D$14</f>
        <v>Jahr 2017</v>
      </c>
      <c r="E48" s="167">
        <v>0</v>
      </c>
      <c r="F48" s="165">
        <v>0</v>
      </c>
      <c r="G48" s="165">
        <v>0</v>
      </c>
      <c r="H48" s="165">
        <v>0</v>
      </c>
      <c r="I48" s="168">
        <v>0</v>
      </c>
    </row>
    <row r="49" spans="2:9" ht="12.75" customHeight="1" x14ac:dyDescent="0.2">
      <c r="B49" s="216" t="s">
        <v>110</v>
      </c>
      <c r="C49" s="118" t="s">
        <v>111</v>
      </c>
      <c r="D49" s="119" t="str">
        <f>$D$13</f>
        <v>Jahr 2018</v>
      </c>
      <c r="E49" s="160">
        <v>0</v>
      </c>
      <c r="F49" s="120">
        <v>0</v>
      </c>
      <c r="G49" s="120">
        <v>0</v>
      </c>
      <c r="H49" s="120">
        <v>0</v>
      </c>
      <c r="I49" s="161">
        <v>0</v>
      </c>
    </row>
    <row r="50" spans="2:9" ht="12.75" customHeight="1" x14ac:dyDescent="0.2">
      <c r="B50" s="216"/>
      <c r="C50" s="72"/>
      <c r="D50" s="72" t="str">
        <f>$D$14</f>
        <v>Jahr 2017</v>
      </c>
      <c r="E50" s="167">
        <v>0</v>
      </c>
      <c r="F50" s="165">
        <v>0</v>
      </c>
      <c r="G50" s="165">
        <v>0</v>
      </c>
      <c r="H50" s="165">
        <v>0</v>
      </c>
      <c r="I50" s="168">
        <v>0</v>
      </c>
    </row>
    <row r="51" spans="2:9" ht="12.75" customHeight="1" x14ac:dyDescent="0.2">
      <c r="B51" s="216" t="s">
        <v>112</v>
      </c>
      <c r="C51" s="118" t="s">
        <v>113</v>
      </c>
      <c r="D51" s="119" t="str">
        <f>$D$13</f>
        <v>Jahr 2018</v>
      </c>
      <c r="E51" s="160">
        <v>0</v>
      </c>
      <c r="F51" s="120">
        <v>0</v>
      </c>
      <c r="G51" s="120">
        <v>0</v>
      </c>
      <c r="H51" s="120">
        <v>0</v>
      </c>
      <c r="I51" s="161">
        <v>0</v>
      </c>
    </row>
    <row r="52" spans="2:9" ht="12.75" customHeight="1" x14ac:dyDescent="0.2">
      <c r="B52" s="216"/>
      <c r="C52" s="72"/>
      <c r="D52" s="72" t="str">
        <f>$D$14</f>
        <v>Jahr 2017</v>
      </c>
      <c r="E52" s="167">
        <v>0</v>
      </c>
      <c r="F52" s="165">
        <v>0</v>
      </c>
      <c r="G52" s="165">
        <v>0</v>
      </c>
      <c r="H52" s="165">
        <v>0</v>
      </c>
      <c r="I52" s="168">
        <v>0</v>
      </c>
    </row>
    <row r="53" spans="2:9" ht="12.75" customHeight="1" x14ac:dyDescent="0.2">
      <c r="B53" s="216" t="s">
        <v>114</v>
      </c>
      <c r="C53" s="118" t="s">
        <v>115</v>
      </c>
      <c r="D53" s="119" t="str">
        <f>$D$13</f>
        <v>Jahr 2018</v>
      </c>
      <c r="E53" s="160">
        <v>0</v>
      </c>
      <c r="F53" s="120">
        <v>0</v>
      </c>
      <c r="G53" s="120">
        <v>0</v>
      </c>
      <c r="H53" s="120">
        <v>0</v>
      </c>
      <c r="I53" s="161">
        <v>0</v>
      </c>
    </row>
    <row r="54" spans="2:9" ht="12.75" customHeight="1" x14ac:dyDescent="0.2">
      <c r="B54" s="216"/>
      <c r="C54" s="72"/>
      <c r="D54" s="72" t="str">
        <f>$D$14</f>
        <v>Jahr 2017</v>
      </c>
      <c r="E54" s="167">
        <v>0</v>
      </c>
      <c r="F54" s="165">
        <v>0</v>
      </c>
      <c r="G54" s="165">
        <v>0</v>
      </c>
      <c r="H54" s="165">
        <v>0</v>
      </c>
      <c r="I54" s="168">
        <v>0</v>
      </c>
    </row>
    <row r="55" spans="2:9" ht="12.75" customHeight="1" x14ac:dyDescent="0.2">
      <c r="B55" s="216" t="s">
        <v>116</v>
      </c>
      <c r="C55" s="118" t="s">
        <v>117</v>
      </c>
      <c r="D55" s="119" t="str">
        <f>$D$13</f>
        <v>Jahr 2018</v>
      </c>
      <c r="E55" s="160">
        <v>0</v>
      </c>
      <c r="F55" s="120">
        <v>0</v>
      </c>
      <c r="G55" s="120">
        <v>0</v>
      </c>
      <c r="H55" s="120">
        <v>0</v>
      </c>
      <c r="I55" s="161">
        <v>0</v>
      </c>
    </row>
    <row r="56" spans="2:9" ht="12.75" customHeight="1" x14ac:dyDescent="0.2">
      <c r="B56" s="216"/>
      <c r="C56" s="72"/>
      <c r="D56" s="72" t="str">
        <f>$D$14</f>
        <v>Jahr 2017</v>
      </c>
      <c r="E56" s="167">
        <v>0</v>
      </c>
      <c r="F56" s="165">
        <v>0</v>
      </c>
      <c r="G56" s="165">
        <v>0</v>
      </c>
      <c r="H56" s="165">
        <v>0</v>
      </c>
      <c r="I56" s="168">
        <v>0</v>
      </c>
    </row>
    <row r="57" spans="2:9" ht="12.75" customHeight="1" x14ac:dyDescent="0.2">
      <c r="B57" s="216" t="s">
        <v>118</v>
      </c>
      <c r="C57" s="118" t="s">
        <v>119</v>
      </c>
      <c r="D57" s="119" t="str">
        <f>$D$13</f>
        <v>Jahr 2018</v>
      </c>
      <c r="E57" s="160">
        <v>0</v>
      </c>
      <c r="F57" s="120">
        <v>0</v>
      </c>
      <c r="G57" s="120">
        <v>0</v>
      </c>
      <c r="H57" s="120">
        <v>0</v>
      </c>
      <c r="I57" s="161">
        <v>0</v>
      </c>
    </row>
    <row r="58" spans="2:9" ht="12.75" customHeight="1" x14ac:dyDescent="0.2">
      <c r="B58" s="216"/>
      <c r="C58" s="72"/>
      <c r="D58" s="72" t="str">
        <f>$D$14</f>
        <v>Jahr 2017</v>
      </c>
      <c r="E58" s="167">
        <v>0</v>
      </c>
      <c r="F58" s="165">
        <v>0</v>
      </c>
      <c r="G58" s="165">
        <v>0</v>
      </c>
      <c r="H58" s="165">
        <v>0</v>
      </c>
      <c r="I58" s="168">
        <v>0</v>
      </c>
    </row>
    <row r="59" spans="2:9" ht="12.75" customHeight="1" x14ac:dyDescent="0.2">
      <c r="B59" s="216" t="s">
        <v>120</v>
      </c>
      <c r="C59" s="118" t="s">
        <v>121</v>
      </c>
      <c r="D59" s="119" t="str">
        <f>$D$13</f>
        <v>Jahr 2018</v>
      </c>
      <c r="E59" s="160">
        <v>0</v>
      </c>
      <c r="F59" s="120">
        <v>0</v>
      </c>
      <c r="G59" s="120">
        <v>0</v>
      </c>
      <c r="H59" s="120">
        <v>0</v>
      </c>
      <c r="I59" s="161">
        <v>0</v>
      </c>
    </row>
    <row r="60" spans="2:9" ht="12.75" customHeight="1" x14ac:dyDescent="0.2">
      <c r="B60" s="216"/>
      <c r="C60" s="72"/>
      <c r="D60" s="72" t="str">
        <f>$D$14</f>
        <v>Jahr 2017</v>
      </c>
      <c r="E60" s="167">
        <v>0</v>
      </c>
      <c r="F60" s="165">
        <v>0</v>
      </c>
      <c r="G60" s="165">
        <v>0</v>
      </c>
      <c r="H60" s="165">
        <v>0</v>
      </c>
      <c r="I60" s="168">
        <v>0</v>
      </c>
    </row>
    <row r="61" spans="2:9" ht="12.75" customHeight="1" x14ac:dyDescent="0.2">
      <c r="B61" s="216" t="s">
        <v>122</v>
      </c>
      <c r="C61" s="118" t="s">
        <v>123</v>
      </c>
      <c r="D61" s="119" t="str">
        <f>$D$13</f>
        <v>Jahr 2018</v>
      </c>
      <c r="E61" s="160">
        <v>0</v>
      </c>
      <c r="F61" s="120">
        <v>0</v>
      </c>
      <c r="G61" s="120">
        <v>0</v>
      </c>
      <c r="H61" s="120">
        <v>0</v>
      </c>
      <c r="I61" s="161">
        <v>0</v>
      </c>
    </row>
    <row r="62" spans="2:9" ht="12.75" customHeight="1" x14ac:dyDescent="0.2">
      <c r="B62" s="216"/>
      <c r="C62" s="72"/>
      <c r="D62" s="72" t="str">
        <f>$D$14</f>
        <v>Jahr 2017</v>
      </c>
      <c r="E62" s="167">
        <v>0</v>
      </c>
      <c r="F62" s="165">
        <v>0</v>
      </c>
      <c r="G62" s="165">
        <v>0</v>
      </c>
      <c r="H62" s="165">
        <v>0</v>
      </c>
      <c r="I62" s="168">
        <v>0</v>
      </c>
    </row>
    <row r="63" spans="2:9" ht="12.75" customHeight="1" x14ac:dyDescent="0.2">
      <c r="B63" s="216" t="s">
        <v>124</v>
      </c>
      <c r="C63" s="118" t="s">
        <v>125</v>
      </c>
      <c r="D63" s="119" t="str">
        <f>$D$13</f>
        <v>Jahr 2018</v>
      </c>
      <c r="E63" s="160">
        <v>0</v>
      </c>
      <c r="F63" s="120">
        <v>0</v>
      </c>
      <c r="G63" s="120">
        <v>0</v>
      </c>
      <c r="H63" s="120">
        <v>0</v>
      </c>
      <c r="I63" s="161">
        <v>0</v>
      </c>
    </row>
    <row r="64" spans="2:9" ht="12.75" customHeight="1" x14ac:dyDescent="0.2">
      <c r="B64" s="216"/>
      <c r="C64" s="72"/>
      <c r="D64" s="72" t="str">
        <f>$D$14</f>
        <v>Jahr 2017</v>
      </c>
      <c r="E64" s="167">
        <v>0</v>
      </c>
      <c r="F64" s="165">
        <v>0</v>
      </c>
      <c r="G64" s="165">
        <v>0</v>
      </c>
      <c r="H64" s="165">
        <v>0</v>
      </c>
      <c r="I64" s="168">
        <v>0</v>
      </c>
    </row>
    <row r="65" spans="2:9" ht="12.75" customHeight="1" x14ac:dyDescent="0.2">
      <c r="B65" s="216" t="s">
        <v>126</v>
      </c>
      <c r="C65" s="118" t="s">
        <v>127</v>
      </c>
      <c r="D65" s="119" t="str">
        <f>$D$13</f>
        <v>Jahr 2018</v>
      </c>
      <c r="E65" s="160">
        <v>0</v>
      </c>
      <c r="F65" s="120">
        <v>0</v>
      </c>
      <c r="G65" s="120">
        <v>0</v>
      </c>
      <c r="H65" s="120">
        <v>0</v>
      </c>
      <c r="I65" s="161">
        <v>0</v>
      </c>
    </row>
    <row r="66" spans="2:9" ht="12.75" customHeight="1" x14ac:dyDescent="0.2">
      <c r="B66" s="216"/>
      <c r="C66" s="72"/>
      <c r="D66" s="72" t="str">
        <f>$D$14</f>
        <v>Jahr 2017</v>
      </c>
      <c r="E66" s="167">
        <v>0</v>
      </c>
      <c r="F66" s="165">
        <v>0</v>
      </c>
      <c r="G66" s="165">
        <v>0</v>
      </c>
      <c r="H66" s="165">
        <v>0</v>
      </c>
      <c r="I66" s="168">
        <v>0</v>
      </c>
    </row>
    <row r="67" spans="2:9" ht="12.75" customHeight="1" x14ac:dyDescent="0.2">
      <c r="B67" s="216" t="s">
        <v>128</v>
      </c>
      <c r="C67" s="118" t="s">
        <v>129</v>
      </c>
      <c r="D67" s="119" t="str">
        <f>$D$13</f>
        <v>Jahr 2018</v>
      </c>
      <c r="E67" s="160">
        <v>0</v>
      </c>
      <c r="F67" s="120">
        <v>0</v>
      </c>
      <c r="G67" s="120">
        <v>0</v>
      </c>
      <c r="H67" s="120">
        <v>0</v>
      </c>
      <c r="I67" s="161">
        <v>0</v>
      </c>
    </row>
    <row r="68" spans="2:9" ht="12.75" customHeight="1" x14ac:dyDescent="0.2">
      <c r="B68" s="216"/>
      <c r="C68" s="72"/>
      <c r="D68" s="72" t="str">
        <f>$D$14</f>
        <v>Jahr 2017</v>
      </c>
      <c r="E68" s="167">
        <v>0</v>
      </c>
      <c r="F68" s="165">
        <v>0</v>
      </c>
      <c r="G68" s="165">
        <v>0</v>
      </c>
      <c r="H68" s="165">
        <v>0</v>
      </c>
      <c r="I68" s="168">
        <v>0</v>
      </c>
    </row>
    <row r="69" spans="2:9" ht="12.75" customHeight="1" x14ac:dyDescent="0.2">
      <c r="B69" s="216" t="s">
        <v>130</v>
      </c>
      <c r="C69" s="118" t="s">
        <v>131</v>
      </c>
      <c r="D69" s="119" t="str">
        <f>$D$13</f>
        <v>Jahr 2018</v>
      </c>
      <c r="E69" s="160">
        <v>0</v>
      </c>
      <c r="F69" s="120">
        <v>0</v>
      </c>
      <c r="G69" s="120">
        <v>0</v>
      </c>
      <c r="H69" s="120">
        <v>0</v>
      </c>
      <c r="I69" s="161">
        <v>0</v>
      </c>
    </row>
    <row r="70" spans="2:9" ht="12.75" customHeight="1" x14ac:dyDescent="0.2">
      <c r="B70" s="216"/>
      <c r="C70" s="72"/>
      <c r="D70" s="72" t="str">
        <f>$D$14</f>
        <v>Jahr 2017</v>
      </c>
      <c r="E70" s="167">
        <v>0</v>
      </c>
      <c r="F70" s="165">
        <v>0</v>
      </c>
      <c r="G70" s="165">
        <v>0</v>
      </c>
      <c r="H70" s="165">
        <v>0</v>
      </c>
      <c r="I70" s="168">
        <v>0</v>
      </c>
    </row>
    <row r="71" spans="2:9" ht="12.75" customHeight="1" x14ac:dyDescent="0.2">
      <c r="B71" s="216" t="s">
        <v>132</v>
      </c>
      <c r="C71" s="118" t="s">
        <v>133</v>
      </c>
      <c r="D71" s="119" t="str">
        <f>$D$13</f>
        <v>Jahr 2018</v>
      </c>
      <c r="E71" s="160">
        <v>0</v>
      </c>
      <c r="F71" s="120">
        <v>0</v>
      </c>
      <c r="G71" s="120">
        <v>0</v>
      </c>
      <c r="H71" s="120">
        <v>0</v>
      </c>
      <c r="I71" s="161">
        <v>0</v>
      </c>
    </row>
    <row r="72" spans="2:9" ht="12.75" customHeight="1" x14ac:dyDescent="0.2">
      <c r="B72" s="216"/>
      <c r="C72" s="72"/>
      <c r="D72" s="72" t="str">
        <f>$D$14</f>
        <v>Jahr 2017</v>
      </c>
      <c r="E72" s="167">
        <v>0</v>
      </c>
      <c r="F72" s="165">
        <v>0</v>
      </c>
      <c r="G72" s="165">
        <v>0</v>
      </c>
      <c r="H72" s="165">
        <v>0</v>
      </c>
      <c r="I72" s="168">
        <v>0</v>
      </c>
    </row>
    <row r="73" spans="2:9" ht="12.75" customHeight="1" x14ac:dyDescent="0.2">
      <c r="B73" s="216" t="s">
        <v>134</v>
      </c>
      <c r="C73" s="118" t="s">
        <v>135</v>
      </c>
      <c r="D73" s="119" t="str">
        <f>$D$13</f>
        <v>Jahr 2018</v>
      </c>
      <c r="E73" s="160">
        <v>0</v>
      </c>
      <c r="F73" s="120">
        <v>0</v>
      </c>
      <c r="G73" s="120">
        <v>0</v>
      </c>
      <c r="H73" s="120">
        <v>0</v>
      </c>
      <c r="I73" s="161">
        <v>0</v>
      </c>
    </row>
    <row r="74" spans="2:9" ht="12.75" customHeight="1" x14ac:dyDescent="0.2">
      <c r="B74" s="216"/>
      <c r="C74" s="72"/>
      <c r="D74" s="72" t="str">
        <f>$D$14</f>
        <v>Jahr 2017</v>
      </c>
      <c r="E74" s="167">
        <v>0</v>
      </c>
      <c r="F74" s="165">
        <v>0</v>
      </c>
      <c r="G74" s="165">
        <v>0</v>
      </c>
      <c r="H74" s="165">
        <v>0</v>
      </c>
      <c r="I74" s="168">
        <v>0</v>
      </c>
    </row>
    <row r="75" spans="2:9" ht="12.75" customHeight="1" x14ac:dyDescent="0.2">
      <c r="B75" s="216" t="s">
        <v>136</v>
      </c>
      <c r="C75" s="118" t="s">
        <v>137</v>
      </c>
      <c r="D75" s="119" t="str">
        <f>$D$13</f>
        <v>Jahr 2018</v>
      </c>
      <c r="E75" s="160">
        <v>0</v>
      </c>
      <c r="F75" s="120">
        <v>0</v>
      </c>
      <c r="G75" s="120">
        <v>0</v>
      </c>
      <c r="H75" s="120">
        <v>0</v>
      </c>
      <c r="I75" s="161">
        <v>0</v>
      </c>
    </row>
    <row r="76" spans="2:9" ht="12.75" customHeight="1" x14ac:dyDescent="0.2">
      <c r="B76" s="216"/>
      <c r="C76" s="72"/>
      <c r="D76" s="72" t="str">
        <f>$D$14</f>
        <v>Jahr 2017</v>
      </c>
      <c r="E76" s="167">
        <v>0</v>
      </c>
      <c r="F76" s="165">
        <v>0</v>
      </c>
      <c r="G76" s="165">
        <v>0</v>
      </c>
      <c r="H76" s="165">
        <v>0</v>
      </c>
      <c r="I76" s="168">
        <v>0</v>
      </c>
    </row>
    <row r="77" spans="2:9" ht="12.75" customHeight="1" x14ac:dyDescent="0.2">
      <c r="B77" s="216" t="s">
        <v>138</v>
      </c>
      <c r="C77" s="118" t="s">
        <v>139</v>
      </c>
      <c r="D77" s="119" t="str">
        <f>$D$13</f>
        <v>Jahr 2018</v>
      </c>
      <c r="E77" s="160">
        <v>0</v>
      </c>
      <c r="F77" s="120">
        <v>0</v>
      </c>
      <c r="G77" s="120">
        <v>0</v>
      </c>
      <c r="H77" s="120">
        <v>0</v>
      </c>
      <c r="I77" s="161">
        <v>0</v>
      </c>
    </row>
    <row r="78" spans="2:9" ht="12.75" customHeight="1" x14ac:dyDescent="0.2">
      <c r="B78" s="216"/>
      <c r="C78" s="72"/>
      <c r="D78" s="72" t="str">
        <f>$D$14</f>
        <v>Jahr 2017</v>
      </c>
      <c r="E78" s="167">
        <v>0</v>
      </c>
      <c r="F78" s="165">
        <v>0</v>
      </c>
      <c r="G78" s="165">
        <v>0</v>
      </c>
      <c r="H78" s="165">
        <v>0</v>
      </c>
      <c r="I78" s="168">
        <v>0</v>
      </c>
    </row>
    <row r="79" spans="2:9" ht="12.75" customHeight="1" x14ac:dyDescent="0.2">
      <c r="B79" s="216" t="s">
        <v>140</v>
      </c>
      <c r="C79" s="118" t="s">
        <v>141</v>
      </c>
      <c r="D79" s="119" t="str">
        <f>$D$13</f>
        <v>Jahr 2018</v>
      </c>
      <c r="E79" s="160">
        <v>0</v>
      </c>
      <c r="F79" s="120">
        <v>0</v>
      </c>
      <c r="G79" s="120">
        <v>0</v>
      </c>
      <c r="H79" s="120">
        <v>0</v>
      </c>
      <c r="I79" s="161">
        <v>0</v>
      </c>
    </row>
    <row r="80" spans="2:9" ht="12.75" customHeight="1" x14ac:dyDescent="0.2">
      <c r="B80" s="216"/>
      <c r="C80" s="72"/>
      <c r="D80" s="72" t="str">
        <f>$D$14</f>
        <v>Jahr 2017</v>
      </c>
      <c r="E80" s="167">
        <v>0</v>
      </c>
      <c r="F80" s="165">
        <v>0</v>
      </c>
      <c r="G80" s="165">
        <v>0</v>
      </c>
      <c r="H80" s="165">
        <v>0</v>
      </c>
      <c r="I80" s="168">
        <v>0</v>
      </c>
    </row>
    <row r="81" spans="2:9" ht="12.75" customHeight="1" x14ac:dyDescent="0.2">
      <c r="B81" s="216" t="s">
        <v>142</v>
      </c>
      <c r="C81" s="118" t="s">
        <v>143</v>
      </c>
      <c r="D81" s="119" t="str">
        <f>$D$13</f>
        <v>Jahr 2018</v>
      </c>
      <c r="E81" s="160">
        <v>0</v>
      </c>
      <c r="F81" s="120">
        <v>0</v>
      </c>
      <c r="G81" s="120">
        <v>0</v>
      </c>
      <c r="H81" s="120">
        <v>0</v>
      </c>
      <c r="I81" s="161">
        <v>0</v>
      </c>
    </row>
    <row r="82" spans="2:9" ht="12.75" customHeight="1" x14ac:dyDescent="0.2">
      <c r="B82" s="216"/>
      <c r="C82" s="72"/>
      <c r="D82" s="72" t="str">
        <f>$D$14</f>
        <v>Jahr 2017</v>
      </c>
      <c r="E82" s="167">
        <v>0</v>
      </c>
      <c r="F82" s="165">
        <v>0</v>
      </c>
      <c r="G82" s="165">
        <v>0</v>
      </c>
      <c r="H82" s="165">
        <v>0</v>
      </c>
      <c r="I82" s="168">
        <v>0</v>
      </c>
    </row>
    <row r="83" spans="2:9" ht="12.75" customHeight="1" x14ac:dyDescent="0.2">
      <c r="B83" s="216" t="s">
        <v>144</v>
      </c>
      <c r="C83" s="118" t="s">
        <v>145</v>
      </c>
      <c r="D83" s="119" t="str">
        <f>$D$13</f>
        <v>Jahr 2018</v>
      </c>
      <c r="E83" s="160">
        <v>0</v>
      </c>
      <c r="F83" s="120">
        <v>0</v>
      </c>
      <c r="G83" s="120">
        <v>0</v>
      </c>
      <c r="H83" s="120">
        <v>0</v>
      </c>
      <c r="I83" s="161">
        <v>0</v>
      </c>
    </row>
    <row r="84" spans="2:9" ht="12.75" customHeight="1" x14ac:dyDescent="0.2">
      <c r="B84" s="216"/>
      <c r="C84" s="72"/>
      <c r="D84" s="72" t="str">
        <f>$D$14</f>
        <v>Jahr 2017</v>
      </c>
      <c r="E84" s="167">
        <v>0</v>
      </c>
      <c r="F84" s="165">
        <v>0</v>
      </c>
      <c r="G84" s="165">
        <v>0</v>
      </c>
      <c r="H84" s="165">
        <v>0</v>
      </c>
      <c r="I84" s="168">
        <v>0</v>
      </c>
    </row>
    <row r="85" spans="2:9" ht="12.75" customHeight="1" x14ac:dyDescent="0.2">
      <c r="B85" s="216" t="s">
        <v>146</v>
      </c>
      <c r="C85" s="118" t="s">
        <v>147</v>
      </c>
      <c r="D85" s="119" t="str">
        <f>$D$13</f>
        <v>Jahr 2018</v>
      </c>
      <c r="E85" s="160">
        <v>0</v>
      </c>
      <c r="F85" s="120">
        <v>0</v>
      </c>
      <c r="G85" s="120">
        <v>0</v>
      </c>
      <c r="H85" s="120">
        <v>0</v>
      </c>
      <c r="I85" s="161">
        <v>0</v>
      </c>
    </row>
    <row r="86" spans="2:9" ht="12.75" customHeight="1" x14ac:dyDescent="0.2">
      <c r="B86" s="216"/>
      <c r="C86" s="72"/>
      <c r="D86" s="72" t="str">
        <f>$D$14</f>
        <v>Jahr 2017</v>
      </c>
      <c r="E86" s="167">
        <v>0</v>
      </c>
      <c r="F86" s="165">
        <v>0</v>
      </c>
      <c r="G86" s="165">
        <v>0</v>
      </c>
      <c r="H86" s="165">
        <v>0</v>
      </c>
      <c r="I86" s="168">
        <v>0</v>
      </c>
    </row>
    <row r="87" spans="2:9" ht="12.75" customHeight="1" x14ac:dyDescent="0.2">
      <c r="B87" s="216" t="s">
        <v>148</v>
      </c>
      <c r="C87" s="118" t="s">
        <v>149</v>
      </c>
      <c r="D87" s="119" t="str">
        <f>$D$13</f>
        <v>Jahr 2018</v>
      </c>
      <c r="E87" s="160">
        <v>0</v>
      </c>
      <c r="F87" s="120">
        <v>0</v>
      </c>
      <c r="G87" s="120">
        <v>0</v>
      </c>
      <c r="H87" s="120">
        <v>0</v>
      </c>
      <c r="I87" s="161">
        <v>0</v>
      </c>
    </row>
    <row r="88" spans="2:9" ht="12.75" customHeight="1" x14ac:dyDescent="0.2">
      <c r="B88" s="218"/>
      <c r="C88" s="219"/>
      <c r="D88" s="219" t="str">
        <f>$D$14</f>
        <v>Jahr 2017</v>
      </c>
      <c r="E88" s="174">
        <v>0</v>
      </c>
      <c r="F88" s="172">
        <v>0</v>
      </c>
      <c r="G88" s="172">
        <v>0</v>
      </c>
      <c r="H88" s="172">
        <v>0</v>
      </c>
      <c r="I88" s="175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76" customWidth="1"/>
    <col min="2" max="2" width="11.5703125" style="76" hidden="1" customWidth="1"/>
    <col min="3" max="3" width="22.7109375" style="76" customWidth="1"/>
    <col min="4" max="4" width="8.7109375" style="76" customWidth="1"/>
    <col min="5" max="6" width="18.7109375" style="76" customWidth="1"/>
    <col min="7" max="7" width="16" style="76" customWidth="1"/>
    <col min="8" max="8" width="19.5703125" style="76" customWidth="1"/>
    <col min="9" max="9" width="18.28515625" style="76" customWidth="1"/>
    <col min="10" max="1025" width="8.7109375" style="76" customWidth="1"/>
  </cols>
  <sheetData>
    <row r="1" spans="1:9" ht="5.0999999999999996" customHeight="1" x14ac:dyDescent="0.2">
      <c r="A1"/>
    </row>
    <row r="2" spans="1:9" ht="12.75" customHeight="1" x14ac:dyDescent="0.2">
      <c r="C2" s="176" t="s">
        <v>524</v>
      </c>
      <c r="D2" s="176"/>
      <c r="E2" s="176"/>
      <c r="F2" s="176"/>
      <c r="G2" s="54"/>
      <c r="H2" s="54"/>
      <c r="I2" s="54"/>
    </row>
    <row r="3" spans="1:9" ht="12.75" customHeight="1" x14ac:dyDescent="0.2">
      <c r="C3" s="129"/>
      <c r="D3" s="176"/>
      <c r="E3" s="176"/>
      <c r="F3" s="54"/>
      <c r="G3" s="54"/>
      <c r="H3" s="54"/>
      <c r="I3" s="54"/>
    </row>
    <row r="4" spans="1:9" ht="12.75" customHeight="1" x14ac:dyDescent="0.2">
      <c r="C4" s="129" t="s">
        <v>541</v>
      </c>
      <c r="D4" s="176"/>
      <c r="E4" s="176"/>
      <c r="F4" s="54"/>
      <c r="G4" s="54"/>
      <c r="H4" s="54"/>
      <c r="I4" s="54"/>
    </row>
    <row r="5" spans="1:9" ht="15" customHeight="1" x14ac:dyDescent="0.2">
      <c r="C5" s="129" t="str">
        <f>UebInstitutQuartal</f>
        <v>1. Quartal 2018</v>
      </c>
      <c r="D5" s="54"/>
      <c r="E5" s="54"/>
      <c r="F5" s="54"/>
      <c r="G5" s="54"/>
      <c r="H5" s="54"/>
      <c r="I5" s="54"/>
    </row>
    <row r="6" spans="1:9" ht="12.75" customHeight="1" x14ac:dyDescent="0.2">
      <c r="C6" s="54"/>
      <c r="D6" s="54"/>
      <c r="E6" s="54"/>
      <c r="F6" s="54"/>
      <c r="G6" s="54"/>
      <c r="H6" s="54"/>
      <c r="I6" s="54"/>
    </row>
    <row r="7" spans="1:9" ht="15" customHeight="1" x14ac:dyDescent="0.2">
      <c r="C7" s="205"/>
      <c r="D7" s="128"/>
      <c r="E7" s="130" t="s">
        <v>542</v>
      </c>
      <c r="F7" s="132"/>
      <c r="G7" s="132"/>
      <c r="H7" s="132"/>
      <c r="I7" s="133"/>
    </row>
    <row r="8" spans="1:9" ht="12.75" customHeight="1" x14ac:dyDescent="0.2">
      <c r="C8" s="128"/>
      <c r="D8" s="128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128"/>
      <c r="D9" s="128"/>
      <c r="E9" s="134"/>
      <c r="F9" s="320" t="s">
        <v>543</v>
      </c>
      <c r="G9" s="321" t="s">
        <v>544</v>
      </c>
      <c r="H9" s="303"/>
      <c r="I9" s="320" t="s">
        <v>545</v>
      </c>
    </row>
    <row r="10" spans="1:9" ht="12.75" customHeight="1" x14ac:dyDescent="0.2">
      <c r="C10" s="128"/>
      <c r="D10" s="128"/>
      <c r="E10" s="134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2"/>
      <c r="D11" s="142"/>
      <c r="E11" s="211"/>
      <c r="F11" s="303"/>
      <c r="G11" s="303"/>
      <c r="H11" s="212" t="s">
        <v>530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1. Quartal</v>
      </c>
      <c r="E12" s="155" t="str">
        <f>Einheit_Waehrung</f>
        <v>Mio. €</v>
      </c>
      <c r="F12" s="116" t="str">
        <f>E12</f>
        <v>Mio. €</v>
      </c>
      <c r="G12" s="116" t="str">
        <f>E12</f>
        <v>Mio. €</v>
      </c>
      <c r="H12" s="116" t="str">
        <f>E12</f>
        <v>Mio. €</v>
      </c>
      <c r="I12" s="157" t="str">
        <f>E12</f>
        <v>Mio. €</v>
      </c>
    </row>
    <row r="13" spans="1:9" ht="12.75" customHeight="1" x14ac:dyDescent="0.2">
      <c r="B13" s="216" t="s">
        <v>74</v>
      </c>
      <c r="C13" s="118" t="s">
        <v>75</v>
      </c>
      <c r="D13" s="119" t="str">
        <f>"Jahr "&amp;AktJahr</f>
        <v>Jahr 2018</v>
      </c>
      <c r="E13" s="160"/>
      <c r="F13" s="120"/>
      <c r="G13" s="120"/>
      <c r="H13" s="120"/>
      <c r="I13" s="161"/>
    </row>
    <row r="14" spans="1:9" ht="12.75" customHeight="1" x14ac:dyDescent="0.2">
      <c r="B14" s="216"/>
      <c r="C14" s="72"/>
      <c r="D14" s="72" t="str">
        <f>"Jahr "&amp;(AktJahr-1)</f>
        <v>Jahr 2017</v>
      </c>
      <c r="E14" s="167"/>
      <c r="F14" s="165"/>
      <c r="G14" s="165"/>
      <c r="H14" s="165"/>
      <c r="I14" s="168"/>
    </row>
    <row r="15" spans="1:9" ht="12.75" customHeight="1" x14ac:dyDescent="0.2">
      <c r="B15" s="216" t="s">
        <v>76</v>
      </c>
      <c r="C15" s="118" t="s">
        <v>77</v>
      </c>
      <c r="D15" s="119" t="str">
        <f>$D$13</f>
        <v>Jahr 2018</v>
      </c>
      <c r="E15" s="160"/>
      <c r="F15" s="120"/>
      <c r="G15" s="120"/>
      <c r="H15" s="120"/>
      <c r="I15" s="161"/>
    </row>
    <row r="16" spans="1:9" ht="12.75" customHeight="1" x14ac:dyDescent="0.2">
      <c r="B16" s="216"/>
      <c r="C16" s="72"/>
      <c r="D16" s="72" t="str">
        <f>$D$14</f>
        <v>Jahr 2017</v>
      </c>
      <c r="E16" s="167"/>
      <c r="F16" s="165"/>
      <c r="G16" s="165"/>
      <c r="H16" s="165"/>
      <c r="I16" s="168"/>
    </row>
    <row r="17" spans="2:9" ht="12.75" customHeight="1" x14ac:dyDescent="0.2">
      <c r="B17" s="217" t="s">
        <v>78</v>
      </c>
      <c r="C17" s="118" t="s">
        <v>79</v>
      </c>
      <c r="D17" s="119" t="str">
        <f>$D$13</f>
        <v>Jahr 2018</v>
      </c>
      <c r="E17" s="160">
        <v>0</v>
      </c>
      <c r="F17" s="120">
        <v>0</v>
      </c>
      <c r="G17" s="120">
        <v>0</v>
      </c>
      <c r="H17" s="120">
        <v>0</v>
      </c>
      <c r="I17" s="161">
        <v>0</v>
      </c>
    </row>
    <row r="18" spans="2:9" ht="12.75" customHeight="1" x14ac:dyDescent="0.2">
      <c r="B18" s="216"/>
      <c r="C18" s="72"/>
      <c r="D18" s="72" t="str">
        <f>$D$14</f>
        <v>Jahr 2017</v>
      </c>
      <c r="E18" s="167">
        <v>0</v>
      </c>
      <c r="F18" s="165">
        <v>0</v>
      </c>
      <c r="G18" s="165">
        <v>0</v>
      </c>
      <c r="H18" s="165">
        <v>0</v>
      </c>
      <c r="I18" s="168">
        <v>0</v>
      </c>
    </row>
    <row r="19" spans="2:9" ht="12.75" customHeight="1" x14ac:dyDescent="0.2">
      <c r="B19" s="217" t="s">
        <v>80</v>
      </c>
      <c r="C19" s="118" t="s">
        <v>81</v>
      </c>
      <c r="D19" s="119" t="str">
        <f>$D$13</f>
        <v>Jahr 2018</v>
      </c>
      <c r="E19" s="160">
        <v>0</v>
      </c>
      <c r="F19" s="120">
        <v>0</v>
      </c>
      <c r="G19" s="120">
        <v>0</v>
      </c>
      <c r="H19" s="120">
        <v>0</v>
      </c>
      <c r="I19" s="161">
        <v>0</v>
      </c>
    </row>
    <row r="20" spans="2:9" ht="12.75" customHeight="1" x14ac:dyDescent="0.2">
      <c r="B20" s="216"/>
      <c r="C20" s="72"/>
      <c r="D20" s="72" t="str">
        <f>$D$14</f>
        <v>Jahr 2017</v>
      </c>
      <c r="E20" s="167">
        <v>0</v>
      </c>
      <c r="F20" s="165">
        <v>0</v>
      </c>
      <c r="G20" s="165">
        <v>0</v>
      </c>
      <c r="H20" s="165">
        <v>0</v>
      </c>
      <c r="I20" s="168">
        <v>0</v>
      </c>
    </row>
    <row r="21" spans="2:9" ht="12.75" customHeight="1" x14ac:dyDescent="0.2">
      <c r="B21" s="217" t="s">
        <v>82</v>
      </c>
      <c r="C21" s="118" t="s">
        <v>83</v>
      </c>
      <c r="D21" s="119" t="str">
        <f>$D$13</f>
        <v>Jahr 2018</v>
      </c>
      <c r="E21" s="160">
        <v>0</v>
      </c>
      <c r="F21" s="120">
        <v>0</v>
      </c>
      <c r="G21" s="120">
        <v>0</v>
      </c>
      <c r="H21" s="120">
        <v>0</v>
      </c>
      <c r="I21" s="161">
        <v>0</v>
      </c>
    </row>
    <row r="22" spans="2:9" ht="12.75" customHeight="1" x14ac:dyDescent="0.2">
      <c r="B22" s="216"/>
      <c r="C22" s="72"/>
      <c r="D22" s="72" t="str">
        <f>$D$14</f>
        <v>Jahr 2017</v>
      </c>
      <c r="E22" s="167">
        <v>0</v>
      </c>
      <c r="F22" s="165">
        <v>0</v>
      </c>
      <c r="G22" s="165">
        <v>0</v>
      </c>
      <c r="H22" s="165">
        <v>0</v>
      </c>
      <c r="I22" s="168">
        <v>0</v>
      </c>
    </row>
    <row r="23" spans="2:9" ht="12.75" customHeight="1" x14ac:dyDescent="0.2">
      <c r="B23" s="217" t="s">
        <v>84</v>
      </c>
      <c r="C23" s="118" t="s">
        <v>85</v>
      </c>
      <c r="D23" s="119" t="str">
        <f>$D$13</f>
        <v>Jahr 2018</v>
      </c>
      <c r="E23" s="160">
        <v>0</v>
      </c>
      <c r="F23" s="120">
        <v>0</v>
      </c>
      <c r="G23" s="120">
        <v>0</v>
      </c>
      <c r="H23" s="120">
        <v>0</v>
      </c>
      <c r="I23" s="161">
        <v>0</v>
      </c>
    </row>
    <row r="24" spans="2:9" ht="12.75" customHeight="1" x14ac:dyDescent="0.2">
      <c r="B24" s="216"/>
      <c r="C24" s="72"/>
      <c r="D24" s="72" t="str">
        <f>$D$14</f>
        <v>Jahr 2017</v>
      </c>
      <c r="E24" s="167">
        <v>0</v>
      </c>
      <c r="F24" s="165">
        <v>0</v>
      </c>
      <c r="G24" s="165">
        <v>0</v>
      </c>
      <c r="H24" s="165">
        <v>0</v>
      </c>
      <c r="I24" s="168">
        <v>0</v>
      </c>
    </row>
    <row r="25" spans="2:9" ht="12.75" customHeight="1" x14ac:dyDescent="0.2">
      <c r="B25" s="217" t="s">
        <v>86</v>
      </c>
      <c r="C25" s="118" t="s">
        <v>87</v>
      </c>
      <c r="D25" s="119" t="str">
        <f>$D$13</f>
        <v>Jahr 2018</v>
      </c>
      <c r="E25" s="160">
        <v>0</v>
      </c>
      <c r="F25" s="120">
        <v>0</v>
      </c>
      <c r="G25" s="120">
        <v>0</v>
      </c>
      <c r="H25" s="120">
        <v>0</v>
      </c>
      <c r="I25" s="161">
        <v>0</v>
      </c>
    </row>
    <row r="26" spans="2:9" ht="12.75" customHeight="1" x14ac:dyDescent="0.2">
      <c r="B26" s="216"/>
      <c r="C26" s="72"/>
      <c r="D26" s="72" t="str">
        <f>$D$14</f>
        <v>Jahr 2017</v>
      </c>
      <c r="E26" s="167">
        <v>0</v>
      </c>
      <c r="F26" s="165">
        <v>0</v>
      </c>
      <c r="G26" s="165">
        <v>0</v>
      </c>
      <c r="H26" s="165">
        <v>0</v>
      </c>
      <c r="I26" s="168">
        <v>0</v>
      </c>
    </row>
    <row r="27" spans="2:9" ht="12.75" customHeight="1" x14ac:dyDescent="0.2">
      <c r="B27" s="216" t="s">
        <v>88</v>
      </c>
      <c r="C27" s="118" t="s">
        <v>89</v>
      </c>
      <c r="D27" s="119" t="str">
        <f>$D$13</f>
        <v>Jahr 2018</v>
      </c>
      <c r="E27" s="160">
        <v>0</v>
      </c>
      <c r="F27" s="120">
        <v>0</v>
      </c>
      <c r="G27" s="120">
        <v>0</v>
      </c>
      <c r="H27" s="120">
        <v>0</v>
      </c>
      <c r="I27" s="161">
        <v>0</v>
      </c>
    </row>
    <row r="28" spans="2:9" ht="12.75" customHeight="1" x14ac:dyDescent="0.2">
      <c r="B28" s="216"/>
      <c r="C28" s="72"/>
      <c r="D28" s="72" t="str">
        <f>$D$14</f>
        <v>Jahr 2017</v>
      </c>
      <c r="E28" s="167">
        <v>0</v>
      </c>
      <c r="F28" s="165">
        <v>0</v>
      </c>
      <c r="G28" s="165">
        <v>0</v>
      </c>
      <c r="H28" s="165">
        <v>0</v>
      </c>
      <c r="I28" s="168">
        <v>0</v>
      </c>
    </row>
    <row r="29" spans="2:9" ht="12.75" customHeight="1" x14ac:dyDescent="0.2">
      <c r="B29" s="216" t="s">
        <v>90</v>
      </c>
      <c r="C29" s="118" t="s">
        <v>91</v>
      </c>
      <c r="D29" s="119" t="str">
        <f>$D$13</f>
        <v>Jahr 2018</v>
      </c>
      <c r="E29" s="160">
        <v>0</v>
      </c>
      <c r="F29" s="120">
        <v>0</v>
      </c>
      <c r="G29" s="120">
        <v>0</v>
      </c>
      <c r="H29" s="120">
        <v>0</v>
      </c>
      <c r="I29" s="161">
        <v>0</v>
      </c>
    </row>
    <row r="30" spans="2:9" ht="12.75" customHeight="1" x14ac:dyDescent="0.2">
      <c r="B30" s="216"/>
      <c r="C30" s="72"/>
      <c r="D30" s="72" t="str">
        <f>$D$14</f>
        <v>Jahr 2017</v>
      </c>
      <c r="E30" s="167">
        <v>0</v>
      </c>
      <c r="F30" s="165">
        <v>0</v>
      </c>
      <c r="G30" s="165">
        <v>0</v>
      </c>
      <c r="H30" s="165">
        <v>0</v>
      </c>
      <c r="I30" s="168">
        <v>0</v>
      </c>
    </row>
    <row r="31" spans="2:9" ht="12.75" customHeight="1" x14ac:dyDescent="0.2">
      <c r="B31" s="216" t="s">
        <v>92</v>
      </c>
      <c r="C31" s="118" t="s">
        <v>93</v>
      </c>
      <c r="D31" s="119" t="str">
        <f>$D$13</f>
        <v>Jahr 2018</v>
      </c>
      <c r="E31" s="160">
        <v>0</v>
      </c>
      <c r="F31" s="120">
        <v>0</v>
      </c>
      <c r="G31" s="120">
        <v>0</v>
      </c>
      <c r="H31" s="120">
        <v>0</v>
      </c>
      <c r="I31" s="161">
        <v>0</v>
      </c>
    </row>
    <row r="32" spans="2:9" ht="12.75" customHeight="1" x14ac:dyDescent="0.2">
      <c r="B32" s="216"/>
      <c r="C32" s="72"/>
      <c r="D32" s="72" t="str">
        <f>$D$14</f>
        <v>Jahr 2017</v>
      </c>
      <c r="E32" s="167">
        <v>0</v>
      </c>
      <c r="F32" s="165">
        <v>0</v>
      </c>
      <c r="G32" s="165">
        <v>0</v>
      </c>
      <c r="H32" s="165">
        <v>0</v>
      </c>
      <c r="I32" s="168">
        <v>0</v>
      </c>
    </row>
    <row r="33" spans="2:9" ht="12.75" customHeight="1" x14ac:dyDescent="0.2">
      <c r="B33" s="216" t="s">
        <v>94</v>
      </c>
      <c r="C33" s="118" t="s">
        <v>95</v>
      </c>
      <c r="D33" s="119" t="str">
        <f>$D$13</f>
        <v>Jahr 2018</v>
      </c>
      <c r="E33" s="160">
        <v>0</v>
      </c>
      <c r="F33" s="120">
        <v>0</v>
      </c>
      <c r="G33" s="120">
        <v>0</v>
      </c>
      <c r="H33" s="120">
        <v>0</v>
      </c>
      <c r="I33" s="161">
        <v>0</v>
      </c>
    </row>
    <row r="34" spans="2:9" ht="12.75" customHeight="1" x14ac:dyDescent="0.2">
      <c r="B34" s="216"/>
      <c r="C34" s="72"/>
      <c r="D34" s="72" t="str">
        <f>$D$14</f>
        <v>Jahr 2017</v>
      </c>
      <c r="E34" s="167">
        <v>0</v>
      </c>
      <c r="F34" s="165">
        <v>0</v>
      </c>
      <c r="G34" s="165">
        <v>0</v>
      </c>
      <c r="H34" s="165">
        <v>0</v>
      </c>
      <c r="I34" s="168">
        <v>0</v>
      </c>
    </row>
    <row r="35" spans="2:9" ht="12.75" customHeight="1" x14ac:dyDescent="0.2">
      <c r="B35" s="216" t="s">
        <v>96</v>
      </c>
      <c r="C35" s="118" t="s">
        <v>97</v>
      </c>
      <c r="D35" s="119" t="str">
        <f>$D$13</f>
        <v>Jahr 2018</v>
      </c>
      <c r="E35" s="160">
        <v>0</v>
      </c>
      <c r="F35" s="120">
        <v>0</v>
      </c>
      <c r="G35" s="120">
        <v>0</v>
      </c>
      <c r="H35" s="120">
        <v>0</v>
      </c>
      <c r="I35" s="161">
        <v>0</v>
      </c>
    </row>
    <row r="36" spans="2:9" ht="12.75" customHeight="1" x14ac:dyDescent="0.2">
      <c r="B36" s="216"/>
      <c r="C36" s="72"/>
      <c r="D36" s="72" t="str">
        <f>$D$14</f>
        <v>Jahr 2017</v>
      </c>
      <c r="E36" s="167">
        <v>0</v>
      </c>
      <c r="F36" s="165">
        <v>0</v>
      </c>
      <c r="G36" s="165">
        <v>0</v>
      </c>
      <c r="H36" s="165">
        <v>0</v>
      </c>
      <c r="I36" s="168">
        <v>0</v>
      </c>
    </row>
    <row r="37" spans="2:9" ht="12.75" customHeight="1" x14ac:dyDescent="0.2">
      <c r="B37" s="216" t="s">
        <v>98</v>
      </c>
      <c r="C37" s="118" t="s">
        <v>99</v>
      </c>
      <c r="D37" s="119" t="str">
        <f>$D$13</f>
        <v>Jahr 2018</v>
      </c>
      <c r="E37" s="160">
        <v>0</v>
      </c>
      <c r="F37" s="120">
        <v>0</v>
      </c>
      <c r="G37" s="120">
        <v>0</v>
      </c>
      <c r="H37" s="120">
        <v>0</v>
      </c>
      <c r="I37" s="161">
        <v>0</v>
      </c>
    </row>
    <row r="38" spans="2:9" ht="12.75" customHeight="1" x14ac:dyDescent="0.2">
      <c r="B38" s="216"/>
      <c r="C38" s="72"/>
      <c r="D38" s="72" t="str">
        <f>$D$14</f>
        <v>Jahr 2017</v>
      </c>
      <c r="E38" s="167">
        <v>0</v>
      </c>
      <c r="F38" s="165">
        <v>0</v>
      </c>
      <c r="G38" s="165">
        <v>0</v>
      </c>
      <c r="H38" s="165">
        <v>0</v>
      </c>
      <c r="I38" s="168">
        <v>0</v>
      </c>
    </row>
    <row r="39" spans="2:9" ht="12.75" customHeight="1" x14ac:dyDescent="0.2">
      <c r="B39" s="216" t="s">
        <v>100</v>
      </c>
      <c r="C39" s="118" t="s">
        <v>101</v>
      </c>
      <c r="D39" s="119" t="str">
        <f>$D$13</f>
        <v>Jahr 2018</v>
      </c>
      <c r="E39" s="160">
        <v>0</v>
      </c>
      <c r="F39" s="120">
        <v>0</v>
      </c>
      <c r="G39" s="120">
        <v>0</v>
      </c>
      <c r="H39" s="120">
        <v>0</v>
      </c>
      <c r="I39" s="161">
        <v>0</v>
      </c>
    </row>
    <row r="40" spans="2:9" ht="12.75" customHeight="1" x14ac:dyDescent="0.2">
      <c r="B40" s="216"/>
      <c r="C40" s="72"/>
      <c r="D40" s="72" t="str">
        <f>$D$14</f>
        <v>Jahr 2017</v>
      </c>
      <c r="E40" s="167">
        <v>0</v>
      </c>
      <c r="F40" s="165">
        <v>0</v>
      </c>
      <c r="G40" s="165">
        <v>0</v>
      </c>
      <c r="H40" s="165">
        <v>0</v>
      </c>
      <c r="I40" s="168">
        <v>0</v>
      </c>
    </row>
    <row r="41" spans="2:9" ht="12.75" customHeight="1" x14ac:dyDescent="0.2">
      <c r="B41" s="216" t="s">
        <v>102</v>
      </c>
      <c r="C41" s="118" t="s">
        <v>103</v>
      </c>
      <c r="D41" s="119" t="str">
        <f>$D$13</f>
        <v>Jahr 2018</v>
      </c>
      <c r="E41" s="160">
        <v>0</v>
      </c>
      <c r="F41" s="120">
        <v>0</v>
      </c>
      <c r="G41" s="120">
        <v>0</v>
      </c>
      <c r="H41" s="120">
        <v>0</v>
      </c>
      <c r="I41" s="161">
        <v>0</v>
      </c>
    </row>
    <row r="42" spans="2:9" ht="12.75" customHeight="1" x14ac:dyDescent="0.2">
      <c r="B42" s="216"/>
      <c r="C42" s="72"/>
      <c r="D42" s="72" t="str">
        <f>$D$14</f>
        <v>Jahr 2017</v>
      </c>
      <c r="E42" s="167">
        <v>0</v>
      </c>
      <c r="F42" s="165">
        <v>0</v>
      </c>
      <c r="G42" s="165">
        <v>0</v>
      </c>
      <c r="H42" s="165">
        <v>0</v>
      </c>
      <c r="I42" s="168">
        <v>0</v>
      </c>
    </row>
    <row r="43" spans="2:9" ht="12.75" customHeight="1" x14ac:dyDescent="0.2">
      <c r="B43" s="216" t="s">
        <v>104</v>
      </c>
      <c r="C43" s="118" t="s">
        <v>105</v>
      </c>
      <c r="D43" s="119" t="str">
        <f>$D$13</f>
        <v>Jahr 2018</v>
      </c>
      <c r="E43" s="160">
        <v>0</v>
      </c>
      <c r="F43" s="120">
        <v>0</v>
      </c>
      <c r="G43" s="120">
        <v>0</v>
      </c>
      <c r="H43" s="120">
        <v>0</v>
      </c>
      <c r="I43" s="161">
        <v>0</v>
      </c>
    </row>
    <row r="44" spans="2:9" ht="12.75" customHeight="1" x14ac:dyDescent="0.2">
      <c r="B44" s="216"/>
      <c r="C44" s="72"/>
      <c r="D44" s="72" t="str">
        <f>$D$14</f>
        <v>Jahr 2017</v>
      </c>
      <c r="E44" s="167">
        <v>0</v>
      </c>
      <c r="F44" s="165">
        <v>0</v>
      </c>
      <c r="G44" s="165">
        <v>0</v>
      </c>
      <c r="H44" s="165">
        <v>0</v>
      </c>
      <c r="I44" s="168">
        <v>0</v>
      </c>
    </row>
    <row r="45" spans="2:9" ht="12.75" customHeight="1" x14ac:dyDescent="0.2">
      <c r="B45" s="216" t="s">
        <v>106</v>
      </c>
      <c r="C45" s="118" t="s">
        <v>107</v>
      </c>
      <c r="D45" s="119" t="str">
        <f>$D$13</f>
        <v>Jahr 2018</v>
      </c>
      <c r="E45" s="160">
        <v>0</v>
      </c>
      <c r="F45" s="120">
        <v>0</v>
      </c>
      <c r="G45" s="120">
        <v>0</v>
      </c>
      <c r="H45" s="120">
        <v>0</v>
      </c>
      <c r="I45" s="161">
        <v>0</v>
      </c>
    </row>
    <row r="46" spans="2:9" ht="12.75" customHeight="1" x14ac:dyDescent="0.2">
      <c r="B46" s="216"/>
      <c r="C46" s="72"/>
      <c r="D46" s="72" t="str">
        <f>$D$14</f>
        <v>Jahr 2017</v>
      </c>
      <c r="E46" s="167">
        <v>0</v>
      </c>
      <c r="F46" s="165">
        <v>0</v>
      </c>
      <c r="G46" s="165">
        <v>0</v>
      </c>
      <c r="H46" s="165">
        <v>0</v>
      </c>
      <c r="I46" s="168">
        <v>0</v>
      </c>
    </row>
    <row r="47" spans="2:9" ht="12.75" customHeight="1" x14ac:dyDescent="0.2">
      <c r="B47" s="216" t="s">
        <v>108</v>
      </c>
      <c r="C47" s="118" t="s">
        <v>109</v>
      </c>
      <c r="D47" s="119" t="str">
        <f>$D$13</f>
        <v>Jahr 2018</v>
      </c>
      <c r="E47" s="160">
        <v>0</v>
      </c>
      <c r="F47" s="120">
        <v>0</v>
      </c>
      <c r="G47" s="120">
        <v>0</v>
      </c>
      <c r="H47" s="120">
        <v>0</v>
      </c>
      <c r="I47" s="161">
        <v>0</v>
      </c>
    </row>
    <row r="48" spans="2:9" ht="12.75" customHeight="1" x14ac:dyDescent="0.2">
      <c r="B48" s="216"/>
      <c r="C48" s="72"/>
      <c r="D48" s="72" t="str">
        <f>$D$14</f>
        <v>Jahr 2017</v>
      </c>
      <c r="E48" s="167">
        <v>0</v>
      </c>
      <c r="F48" s="165">
        <v>0</v>
      </c>
      <c r="G48" s="165">
        <v>0</v>
      </c>
      <c r="H48" s="165">
        <v>0</v>
      </c>
      <c r="I48" s="168">
        <v>0</v>
      </c>
    </row>
    <row r="49" spans="2:9" ht="12.75" customHeight="1" x14ac:dyDescent="0.2">
      <c r="B49" s="216" t="s">
        <v>110</v>
      </c>
      <c r="C49" s="118" t="s">
        <v>111</v>
      </c>
      <c r="D49" s="119" t="str">
        <f>$D$13</f>
        <v>Jahr 2018</v>
      </c>
      <c r="E49" s="160">
        <v>0</v>
      </c>
      <c r="F49" s="120">
        <v>0</v>
      </c>
      <c r="G49" s="120">
        <v>0</v>
      </c>
      <c r="H49" s="120">
        <v>0</v>
      </c>
      <c r="I49" s="161">
        <v>0</v>
      </c>
    </row>
    <row r="50" spans="2:9" ht="12.75" customHeight="1" x14ac:dyDescent="0.2">
      <c r="B50" s="216"/>
      <c r="C50" s="72"/>
      <c r="D50" s="72" t="str">
        <f>$D$14</f>
        <v>Jahr 2017</v>
      </c>
      <c r="E50" s="167">
        <v>0</v>
      </c>
      <c r="F50" s="165">
        <v>0</v>
      </c>
      <c r="G50" s="165">
        <v>0</v>
      </c>
      <c r="H50" s="165">
        <v>0</v>
      </c>
      <c r="I50" s="168">
        <v>0</v>
      </c>
    </row>
    <row r="51" spans="2:9" ht="12.75" customHeight="1" x14ac:dyDescent="0.2">
      <c r="B51" s="216" t="s">
        <v>112</v>
      </c>
      <c r="C51" s="118" t="s">
        <v>113</v>
      </c>
      <c r="D51" s="119" t="str">
        <f>$D$13</f>
        <v>Jahr 2018</v>
      </c>
      <c r="E51" s="160">
        <v>0</v>
      </c>
      <c r="F51" s="120">
        <v>0</v>
      </c>
      <c r="G51" s="120">
        <v>0</v>
      </c>
      <c r="H51" s="120">
        <v>0</v>
      </c>
      <c r="I51" s="161">
        <v>0</v>
      </c>
    </row>
    <row r="52" spans="2:9" ht="12.75" customHeight="1" x14ac:dyDescent="0.2">
      <c r="B52" s="216"/>
      <c r="C52" s="72"/>
      <c r="D52" s="72" t="str">
        <f>$D$14</f>
        <v>Jahr 2017</v>
      </c>
      <c r="E52" s="167">
        <v>0</v>
      </c>
      <c r="F52" s="165">
        <v>0</v>
      </c>
      <c r="G52" s="165">
        <v>0</v>
      </c>
      <c r="H52" s="165">
        <v>0</v>
      </c>
      <c r="I52" s="168">
        <v>0</v>
      </c>
    </row>
    <row r="53" spans="2:9" ht="12.75" customHeight="1" x14ac:dyDescent="0.2">
      <c r="B53" s="216" t="s">
        <v>114</v>
      </c>
      <c r="C53" s="118" t="s">
        <v>115</v>
      </c>
      <c r="D53" s="119" t="str">
        <f>$D$13</f>
        <v>Jahr 2018</v>
      </c>
      <c r="E53" s="160">
        <v>0</v>
      </c>
      <c r="F53" s="120">
        <v>0</v>
      </c>
      <c r="G53" s="120">
        <v>0</v>
      </c>
      <c r="H53" s="120">
        <v>0</v>
      </c>
      <c r="I53" s="161">
        <v>0</v>
      </c>
    </row>
    <row r="54" spans="2:9" ht="12.75" customHeight="1" x14ac:dyDescent="0.2">
      <c r="B54" s="216"/>
      <c r="C54" s="72"/>
      <c r="D54" s="72" t="str">
        <f>$D$14</f>
        <v>Jahr 2017</v>
      </c>
      <c r="E54" s="167">
        <v>0</v>
      </c>
      <c r="F54" s="165">
        <v>0</v>
      </c>
      <c r="G54" s="165">
        <v>0</v>
      </c>
      <c r="H54" s="165">
        <v>0</v>
      </c>
      <c r="I54" s="168">
        <v>0</v>
      </c>
    </row>
    <row r="55" spans="2:9" ht="12.75" customHeight="1" x14ac:dyDescent="0.2">
      <c r="B55" s="216" t="s">
        <v>116</v>
      </c>
      <c r="C55" s="118" t="s">
        <v>117</v>
      </c>
      <c r="D55" s="119" t="str">
        <f>$D$13</f>
        <v>Jahr 2018</v>
      </c>
      <c r="E55" s="160">
        <v>0</v>
      </c>
      <c r="F55" s="120">
        <v>0</v>
      </c>
      <c r="G55" s="120">
        <v>0</v>
      </c>
      <c r="H55" s="120">
        <v>0</v>
      </c>
      <c r="I55" s="161">
        <v>0</v>
      </c>
    </row>
    <row r="56" spans="2:9" ht="12.75" customHeight="1" x14ac:dyDescent="0.2">
      <c r="B56" s="216"/>
      <c r="C56" s="72"/>
      <c r="D56" s="72" t="str">
        <f>$D$14</f>
        <v>Jahr 2017</v>
      </c>
      <c r="E56" s="167">
        <v>0</v>
      </c>
      <c r="F56" s="165">
        <v>0</v>
      </c>
      <c r="G56" s="165">
        <v>0</v>
      </c>
      <c r="H56" s="165">
        <v>0</v>
      </c>
      <c r="I56" s="168">
        <v>0</v>
      </c>
    </row>
    <row r="57" spans="2:9" ht="12.75" customHeight="1" x14ac:dyDescent="0.2">
      <c r="B57" s="216" t="s">
        <v>118</v>
      </c>
      <c r="C57" s="118" t="s">
        <v>119</v>
      </c>
      <c r="D57" s="119" t="str">
        <f>$D$13</f>
        <v>Jahr 2018</v>
      </c>
      <c r="E57" s="160">
        <v>0</v>
      </c>
      <c r="F57" s="120">
        <v>0</v>
      </c>
      <c r="G57" s="120">
        <v>0</v>
      </c>
      <c r="H57" s="120">
        <v>0</v>
      </c>
      <c r="I57" s="161">
        <v>0</v>
      </c>
    </row>
    <row r="58" spans="2:9" ht="12.75" customHeight="1" x14ac:dyDescent="0.2">
      <c r="B58" s="216"/>
      <c r="C58" s="72"/>
      <c r="D58" s="72" t="str">
        <f>$D$14</f>
        <v>Jahr 2017</v>
      </c>
      <c r="E58" s="167">
        <v>0</v>
      </c>
      <c r="F58" s="165">
        <v>0</v>
      </c>
      <c r="G58" s="165">
        <v>0</v>
      </c>
      <c r="H58" s="165">
        <v>0</v>
      </c>
      <c r="I58" s="168">
        <v>0</v>
      </c>
    </row>
    <row r="59" spans="2:9" ht="12.75" customHeight="1" x14ac:dyDescent="0.2">
      <c r="B59" s="216" t="s">
        <v>120</v>
      </c>
      <c r="C59" s="118" t="s">
        <v>121</v>
      </c>
      <c r="D59" s="119" t="str">
        <f>$D$13</f>
        <v>Jahr 2018</v>
      </c>
      <c r="E59" s="160">
        <v>0</v>
      </c>
      <c r="F59" s="120">
        <v>0</v>
      </c>
      <c r="G59" s="120">
        <v>0</v>
      </c>
      <c r="H59" s="120">
        <v>0</v>
      </c>
      <c r="I59" s="161">
        <v>0</v>
      </c>
    </row>
    <row r="60" spans="2:9" ht="12.75" customHeight="1" x14ac:dyDescent="0.2">
      <c r="B60" s="216"/>
      <c r="C60" s="72"/>
      <c r="D60" s="72" t="str">
        <f>$D$14</f>
        <v>Jahr 2017</v>
      </c>
      <c r="E60" s="167">
        <v>0</v>
      </c>
      <c r="F60" s="165">
        <v>0</v>
      </c>
      <c r="G60" s="165">
        <v>0</v>
      </c>
      <c r="H60" s="165">
        <v>0</v>
      </c>
      <c r="I60" s="168">
        <v>0</v>
      </c>
    </row>
    <row r="61" spans="2:9" ht="12.75" customHeight="1" x14ac:dyDescent="0.2">
      <c r="B61" s="216" t="s">
        <v>122</v>
      </c>
      <c r="C61" s="118" t="s">
        <v>123</v>
      </c>
      <c r="D61" s="119" t="str">
        <f>$D$13</f>
        <v>Jahr 2018</v>
      </c>
      <c r="E61" s="160">
        <v>0</v>
      </c>
      <c r="F61" s="120">
        <v>0</v>
      </c>
      <c r="G61" s="120">
        <v>0</v>
      </c>
      <c r="H61" s="120">
        <v>0</v>
      </c>
      <c r="I61" s="161">
        <v>0</v>
      </c>
    </row>
    <row r="62" spans="2:9" ht="12.75" customHeight="1" x14ac:dyDescent="0.2">
      <c r="B62" s="216"/>
      <c r="C62" s="72"/>
      <c r="D62" s="72" t="str">
        <f>$D$14</f>
        <v>Jahr 2017</v>
      </c>
      <c r="E62" s="167">
        <v>0</v>
      </c>
      <c r="F62" s="165">
        <v>0</v>
      </c>
      <c r="G62" s="165">
        <v>0</v>
      </c>
      <c r="H62" s="165">
        <v>0</v>
      </c>
      <c r="I62" s="168">
        <v>0</v>
      </c>
    </row>
    <row r="63" spans="2:9" ht="12.75" customHeight="1" x14ac:dyDescent="0.2">
      <c r="B63" s="216" t="s">
        <v>124</v>
      </c>
      <c r="C63" s="118" t="s">
        <v>125</v>
      </c>
      <c r="D63" s="119" t="str">
        <f>$D$13</f>
        <v>Jahr 2018</v>
      </c>
      <c r="E63" s="160">
        <v>0</v>
      </c>
      <c r="F63" s="120">
        <v>0</v>
      </c>
      <c r="G63" s="120">
        <v>0</v>
      </c>
      <c r="H63" s="120">
        <v>0</v>
      </c>
      <c r="I63" s="161">
        <v>0</v>
      </c>
    </row>
    <row r="64" spans="2:9" ht="12.75" customHeight="1" x14ac:dyDescent="0.2">
      <c r="B64" s="216"/>
      <c r="C64" s="72"/>
      <c r="D64" s="72" t="str">
        <f>$D$14</f>
        <v>Jahr 2017</v>
      </c>
      <c r="E64" s="167">
        <v>0</v>
      </c>
      <c r="F64" s="165">
        <v>0</v>
      </c>
      <c r="G64" s="165">
        <v>0</v>
      </c>
      <c r="H64" s="165">
        <v>0</v>
      </c>
      <c r="I64" s="168">
        <v>0</v>
      </c>
    </row>
    <row r="65" spans="2:9" ht="12.75" customHeight="1" x14ac:dyDescent="0.2">
      <c r="B65" s="216" t="s">
        <v>126</v>
      </c>
      <c r="C65" s="118" t="s">
        <v>127</v>
      </c>
      <c r="D65" s="119" t="str">
        <f>$D$13</f>
        <v>Jahr 2018</v>
      </c>
      <c r="E65" s="160">
        <v>0</v>
      </c>
      <c r="F65" s="120">
        <v>0</v>
      </c>
      <c r="G65" s="120">
        <v>0</v>
      </c>
      <c r="H65" s="120">
        <v>0</v>
      </c>
      <c r="I65" s="161">
        <v>0</v>
      </c>
    </row>
    <row r="66" spans="2:9" ht="12.75" customHeight="1" x14ac:dyDescent="0.2">
      <c r="B66" s="216"/>
      <c r="C66" s="72"/>
      <c r="D66" s="72" t="str">
        <f>$D$14</f>
        <v>Jahr 2017</v>
      </c>
      <c r="E66" s="167">
        <v>0</v>
      </c>
      <c r="F66" s="165">
        <v>0</v>
      </c>
      <c r="G66" s="165">
        <v>0</v>
      </c>
      <c r="H66" s="165">
        <v>0</v>
      </c>
      <c r="I66" s="168">
        <v>0</v>
      </c>
    </row>
    <row r="67" spans="2:9" ht="12.75" customHeight="1" x14ac:dyDescent="0.2">
      <c r="B67" s="216" t="s">
        <v>128</v>
      </c>
      <c r="C67" s="118" t="s">
        <v>129</v>
      </c>
      <c r="D67" s="119" t="str">
        <f>$D$13</f>
        <v>Jahr 2018</v>
      </c>
      <c r="E67" s="160">
        <v>0</v>
      </c>
      <c r="F67" s="120">
        <v>0</v>
      </c>
      <c r="G67" s="120">
        <v>0</v>
      </c>
      <c r="H67" s="120">
        <v>0</v>
      </c>
      <c r="I67" s="161">
        <v>0</v>
      </c>
    </row>
    <row r="68" spans="2:9" ht="12.75" customHeight="1" x14ac:dyDescent="0.2">
      <c r="B68" s="216"/>
      <c r="C68" s="72"/>
      <c r="D68" s="72" t="str">
        <f>$D$14</f>
        <v>Jahr 2017</v>
      </c>
      <c r="E68" s="167">
        <v>0</v>
      </c>
      <c r="F68" s="165">
        <v>0</v>
      </c>
      <c r="G68" s="165">
        <v>0</v>
      </c>
      <c r="H68" s="165">
        <v>0</v>
      </c>
      <c r="I68" s="168">
        <v>0</v>
      </c>
    </row>
    <row r="69" spans="2:9" ht="12.75" customHeight="1" x14ac:dyDescent="0.2">
      <c r="B69" s="216" t="s">
        <v>130</v>
      </c>
      <c r="C69" s="118" t="s">
        <v>131</v>
      </c>
      <c r="D69" s="119" t="str">
        <f>$D$13</f>
        <v>Jahr 2018</v>
      </c>
      <c r="E69" s="160">
        <v>0</v>
      </c>
      <c r="F69" s="120">
        <v>0</v>
      </c>
      <c r="G69" s="120">
        <v>0</v>
      </c>
      <c r="H69" s="120">
        <v>0</v>
      </c>
      <c r="I69" s="161">
        <v>0</v>
      </c>
    </row>
    <row r="70" spans="2:9" ht="12.75" customHeight="1" x14ac:dyDescent="0.2">
      <c r="B70" s="216"/>
      <c r="C70" s="72"/>
      <c r="D70" s="72" t="str">
        <f>$D$14</f>
        <v>Jahr 2017</v>
      </c>
      <c r="E70" s="167">
        <v>0</v>
      </c>
      <c r="F70" s="165">
        <v>0</v>
      </c>
      <c r="G70" s="165">
        <v>0</v>
      </c>
      <c r="H70" s="165">
        <v>0</v>
      </c>
      <c r="I70" s="168">
        <v>0</v>
      </c>
    </row>
    <row r="71" spans="2:9" ht="12.75" customHeight="1" x14ac:dyDescent="0.2">
      <c r="B71" s="216" t="s">
        <v>132</v>
      </c>
      <c r="C71" s="118" t="s">
        <v>133</v>
      </c>
      <c r="D71" s="119" t="str">
        <f>$D$13</f>
        <v>Jahr 2018</v>
      </c>
      <c r="E71" s="160">
        <v>0</v>
      </c>
      <c r="F71" s="120">
        <v>0</v>
      </c>
      <c r="G71" s="120">
        <v>0</v>
      </c>
      <c r="H71" s="120">
        <v>0</v>
      </c>
      <c r="I71" s="161">
        <v>0</v>
      </c>
    </row>
    <row r="72" spans="2:9" ht="12.75" customHeight="1" x14ac:dyDescent="0.2">
      <c r="B72" s="216"/>
      <c r="C72" s="72"/>
      <c r="D72" s="72" t="str">
        <f>$D$14</f>
        <v>Jahr 2017</v>
      </c>
      <c r="E72" s="167">
        <v>0</v>
      </c>
      <c r="F72" s="165">
        <v>0</v>
      </c>
      <c r="G72" s="165">
        <v>0</v>
      </c>
      <c r="H72" s="165">
        <v>0</v>
      </c>
      <c r="I72" s="168">
        <v>0</v>
      </c>
    </row>
    <row r="73" spans="2:9" ht="12.75" customHeight="1" x14ac:dyDescent="0.2">
      <c r="B73" s="216" t="s">
        <v>134</v>
      </c>
      <c r="C73" s="118" t="s">
        <v>135</v>
      </c>
      <c r="D73" s="119" t="str">
        <f>$D$13</f>
        <v>Jahr 2018</v>
      </c>
      <c r="E73" s="160">
        <v>0</v>
      </c>
      <c r="F73" s="120">
        <v>0</v>
      </c>
      <c r="G73" s="120">
        <v>0</v>
      </c>
      <c r="H73" s="120">
        <v>0</v>
      </c>
      <c r="I73" s="161">
        <v>0</v>
      </c>
    </row>
    <row r="74" spans="2:9" ht="12.75" customHeight="1" x14ac:dyDescent="0.2">
      <c r="B74" s="216"/>
      <c r="C74" s="72"/>
      <c r="D74" s="72" t="str">
        <f>$D$14</f>
        <v>Jahr 2017</v>
      </c>
      <c r="E74" s="167">
        <v>0</v>
      </c>
      <c r="F74" s="165">
        <v>0</v>
      </c>
      <c r="G74" s="165">
        <v>0</v>
      </c>
      <c r="H74" s="165">
        <v>0</v>
      </c>
      <c r="I74" s="168">
        <v>0</v>
      </c>
    </row>
    <row r="75" spans="2:9" ht="12.75" customHeight="1" x14ac:dyDescent="0.2">
      <c r="B75" s="216" t="s">
        <v>136</v>
      </c>
      <c r="C75" s="118" t="s">
        <v>137</v>
      </c>
      <c r="D75" s="119" t="str">
        <f>$D$13</f>
        <v>Jahr 2018</v>
      </c>
      <c r="E75" s="160">
        <v>0</v>
      </c>
      <c r="F75" s="120">
        <v>0</v>
      </c>
      <c r="G75" s="120">
        <v>0</v>
      </c>
      <c r="H75" s="120">
        <v>0</v>
      </c>
      <c r="I75" s="161">
        <v>0</v>
      </c>
    </row>
    <row r="76" spans="2:9" ht="12.75" customHeight="1" x14ac:dyDescent="0.2">
      <c r="B76" s="216"/>
      <c r="C76" s="72"/>
      <c r="D76" s="72" t="str">
        <f>$D$14</f>
        <v>Jahr 2017</v>
      </c>
      <c r="E76" s="167">
        <v>0</v>
      </c>
      <c r="F76" s="165">
        <v>0</v>
      </c>
      <c r="G76" s="165">
        <v>0</v>
      </c>
      <c r="H76" s="165">
        <v>0</v>
      </c>
      <c r="I76" s="168">
        <v>0</v>
      </c>
    </row>
    <row r="77" spans="2:9" ht="12.75" customHeight="1" x14ac:dyDescent="0.2">
      <c r="B77" s="216" t="s">
        <v>138</v>
      </c>
      <c r="C77" s="118" t="s">
        <v>139</v>
      </c>
      <c r="D77" s="119" t="str">
        <f>$D$13</f>
        <v>Jahr 2018</v>
      </c>
      <c r="E77" s="160">
        <v>0</v>
      </c>
      <c r="F77" s="120">
        <v>0</v>
      </c>
      <c r="G77" s="120">
        <v>0</v>
      </c>
      <c r="H77" s="120">
        <v>0</v>
      </c>
      <c r="I77" s="161">
        <v>0</v>
      </c>
    </row>
    <row r="78" spans="2:9" ht="12.75" customHeight="1" x14ac:dyDescent="0.2">
      <c r="B78" s="216"/>
      <c r="C78" s="72"/>
      <c r="D78" s="72" t="str">
        <f>$D$14</f>
        <v>Jahr 2017</v>
      </c>
      <c r="E78" s="167">
        <v>0</v>
      </c>
      <c r="F78" s="165">
        <v>0</v>
      </c>
      <c r="G78" s="165">
        <v>0</v>
      </c>
      <c r="H78" s="165">
        <v>0</v>
      </c>
      <c r="I78" s="168">
        <v>0</v>
      </c>
    </row>
    <row r="79" spans="2:9" ht="12.75" customHeight="1" x14ac:dyDescent="0.2">
      <c r="B79" s="216" t="s">
        <v>140</v>
      </c>
      <c r="C79" s="118" t="s">
        <v>141</v>
      </c>
      <c r="D79" s="119" t="str">
        <f>$D$13</f>
        <v>Jahr 2018</v>
      </c>
      <c r="E79" s="160">
        <v>0</v>
      </c>
      <c r="F79" s="120">
        <v>0</v>
      </c>
      <c r="G79" s="120">
        <v>0</v>
      </c>
      <c r="H79" s="120">
        <v>0</v>
      </c>
      <c r="I79" s="161">
        <v>0</v>
      </c>
    </row>
    <row r="80" spans="2:9" ht="12.75" customHeight="1" x14ac:dyDescent="0.2">
      <c r="B80" s="216"/>
      <c r="C80" s="72"/>
      <c r="D80" s="72" t="str">
        <f>$D$14</f>
        <v>Jahr 2017</v>
      </c>
      <c r="E80" s="167">
        <v>0</v>
      </c>
      <c r="F80" s="165">
        <v>0</v>
      </c>
      <c r="G80" s="165">
        <v>0</v>
      </c>
      <c r="H80" s="165">
        <v>0</v>
      </c>
      <c r="I80" s="168">
        <v>0</v>
      </c>
    </row>
    <row r="81" spans="2:9" ht="12.75" customHeight="1" x14ac:dyDescent="0.2">
      <c r="B81" s="216" t="s">
        <v>142</v>
      </c>
      <c r="C81" s="118" t="s">
        <v>143</v>
      </c>
      <c r="D81" s="119" t="str">
        <f>$D$13</f>
        <v>Jahr 2018</v>
      </c>
      <c r="E81" s="160">
        <v>0</v>
      </c>
      <c r="F81" s="120">
        <v>0</v>
      </c>
      <c r="G81" s="120">
        <v>0</v>
      </c>
      <c r="H81" s="120">
        <v>0</v>
      </c>
      <c r="I81" s="161">
        <v>0</v>
      </c>
    </row>
    <row r="82" spans="2:9" ht="12.75" customHeight="1" x14ac:dyDescent="0.2">
      <c r="B82" s="216"/>
      <c r="C82" s="72"/>
      <c r="D82" s="72" t="str">
        <f>$D$14</f>
        <v>Jahr 2017</v>
      </c>
      <c r="E82" s="167">
        <v>0</v>
      </c>
      <c r="F82" s="165">
        <v>0</v>
      </c>
      <c r="G82" s="165">
        <v>0</v>
      </c>
      <c r="H82" s="165">
        <v>0</v>
      </c>
      <c r="I82" s="168">
        <v>0</v>
      </c>
    </row>
    <row r="83" spans="2:9" ht="12.75" customHeight="1" x14ac:dyDescent="0.2">
      <c r="B83" s="216" t="s">
        <v>144</v>
      </c>
      <c r="C83" s="118" t="s">
        <v>145</v>
      </c>
      <c r="D83" s="119" t="str">
        <f>$D$13</f>
        <v>Jahr 2018</v>
      </c>
      <c r="E83" s="160">
        <v>0</v>
      </c>
      <c r="F83" s="120">
        <v>0</v>
      </c>
      <c r="G83" s="120">
        <v>0</v>
      </c>
      <c r="H83" s="120">
        <v>0</v>
      </c>
      <c r="I83" s="161">
        <v>0</v>
      </c>
    </row>
    <row r="84" spans="2:9" ht="12.75" customHeight="1" x14ac:dyDescent="0.2">
      <c r="B84" s="216"/>
      <c r="C84" s="72"/>
      <c r="D84" s="72" t="str">
        <f>$D$14</f>
        <v>Jahr 2017</v>
      </c>
      <c r="E84" s="167">
        <v>0</v>
      </c>
      <c r="F84" s="165">
        <v>0</v>
      </c>
      <c r="G84" s="165">
        <v>0</v>
      </c>
      <c r="H84" s="165">
        <v>0</v>
      </c>
      <c r="I84" s="168">
        <v>0</v>
      </c>
    </row>
    <row r="85" spans="2:9" ht="12.75" customHeight="1" x14ac:dyDescent="0.2">
      <c r="B85" s="216" t="s">
        <v>146</v>
      </c>
      <c r="C85" s="118" t="s">
        <v>147</v>
      </c>
      <c r="D85" s="119" t="str">
        <f>$D$13</f>
        <v>Jahr 2018</v>
      </c>
      <c r="E85" s="160">
        <v>0</v>
      </c>
      <c r="F85" s="120">
        <v>0</v>
      </c>
      <c r="G85" s="120">
        <v>0</v>
      </c>
      <c r="H85" s="120">
        <v>0</v>
      </c>
      <c r="I85" s="161">
        <v>0</v>
      </c>
    </row>
    <row r="86" spans="2:9" ht="12.75" customHeight="1" x14ac:dyDescent="0.2">
      <c r="B86" s="216"/>
      <c r="C86" s="72"/>
      <c r="D86" s="72" t="str">
        <f>$D$14</f>
        <v>Jahr 2017</v>
      </c>
      <c r="E86" s="167">
        <v>0</v>
      </c>
      <c r="F86" s="165">
        <v>0</v>
      </c>
      <c r="G86" s="165">
        <v>0</v>
      </c>
      <c r="H86" s="165">
        <v>0</v>
      </c>
      <c r="I86" s="168">
        <v>0</v>
      </c>
    </row>
    <row r="87" spans="2:9" ht="12.75" customHeight="1" x14ac:dyDescent="0.2">
      <c r="B87" s="216" t="s">
        <v>148</v>
      </c>
      <c r="C87" s="118" t="s">
        <v>149</v>
      </c>
      <c r="D87" s="119" t="str">
        <f>$D$13</f>
        <v>Jahr 2018</v>
      </c>
      <c r="E87" s="160">
        <v>0</v>
      </c>
      <c r="F87" s="120">
        <v>0</v>
      </c>
      <c r="G87" s="120">
        <v>0</v>
      </c>
      <c r="H87" s="120">
        <v>0</v>
      </c>
      <c r="I87" s="161">
        <v>0</v>
      </c>
    </row>
    <row r="88" spans="2:9" ht="12.75" customHeight="1" x14ac:dyDescent="0.2">
      <c r="B88" s="218"/>
      <c r="C88" s="219"/>
      <c r="D88" s="219" t="str">
        <f>$D$14</f>
        <v>Jahr 2017</v>
      </c>
      <c r="E88" s="174">
        <v>0</v>
      </c>
      <c r="F88" s="172">
        <v>0</v>
      </c>
      <c r="G88" s="172">
        <v>0</v>
      </c>
      <c r="H88" s="172">
        <v>0</v>
      </c>
      <c r="I88" s="175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76" customWidth="1"/>
    <col min="2" max="2" width="45.85546875" style="76" customWidth="1"/>
    <col min="3" max="3" width="9.5703125" style="76" customWidth="1"/>
    <col min="4" max="5" width="12.7109375" style="76" customWidth="1"/>
    <col min="6" max="6" width="0.85546875" style="76" customWidth="1"/>
    <col min="7" max="1025" width="8.7109375" style="76" customWidth="1"/>
  </cols>
  <sheetData>
    <row r="1" spans="1:5" ht="5.0999999999999996" customHeight="1" x14ac:dyDescent="0.2">
      <c r="A1"/>
    </row>
    <row r="2" spans="1:5" ht="12.75" customHeight="1" x14ac:dyDescent="0.2">
      <c r="B2" s="176" t="s">
        <v>546</v>
      </c>
    </row>
    <row r="3" spans="1:5" ht="8.25" customHeight="1" x14ac:dyDescent="0.2">
      <c r="B3" s="176"/>
    </row>
    <row r="4" spans="1:5" ht="12.75" customHeight="1" x14ac:dyDescent="0.2">
      <c r="B4" s="52" t="s">
        <v>547</v>
      </c>
    </row>
    <row r="5" spans="1:5" ht="12.75" customHeight="1" x14ac:dyDescent="0.2">
      <c r="B5" s="52" t="str">
        <f>UebInstitutQuartal</f>
        <v>1. Quartal 2018</v>
      </c>
    </row>
    <row r="6" spans="1:5" ht="24.95" customHeight="1" x14ac:dyDescent="0.2">
      <c r="B6" s="52"/>
    </row>
    <row r="7" spans="1:5" ht="24.95" customHeight="1" x14ac:dyDescent="0.2">
      <c r="A7" s="223">
        <v>0</v>
      </c>
      <c r="B7" s="224" t="s">
        <v>14</v>
      </c>
      <c r="C7" s="62"/>
      <c r="D7" s="62"/>
      <c r="E7" s="62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Q1 2018</v>
      </c>
      <c r="E8" s="228" t="str">
        <f>AktQuartKurz&amp;" "&amp;(AktJahr-1)</f>
        <v>Q1 2017</v>
      </c>
    </row>
    <row r="9" spans="1:5" ht="15.95" customHeight="1" x14ac:dyDescent="0.2">
      <c r="A9" s="223">
        <v>0</v>
      </c>
      <c r="B9" s="229" t="s">
        <v>548</v>
      </c>
      <c r="C9" s="230" t="s">
        <v>549</v>
      </c>
      <c r="D9" s="231">
        <v>11357.5</v>
      </c>
      <c r="E9" s="232">
        <v>12135.5</v>
      </c>
    </row>
    <row r="10" spans="1:5" s="238" customFormat="1" ht="20.100000000000001" customHeight="1" x14ac:dyDescent="0.2">
      <c r="A10" s="233">
        <v>0</v>
      </c>
      <c r="B10" s="234" t="s">
        <v>550</v>
      </c>
      <c r="C10" s="235" t="s">
        <v>551</v>
      </c>
      <c r="D10" s="236">
        <v>92</v>
      </c>
      <c r="E10" s="237">
        <v>86.9</v>
      </c>
    </row>
    <row r="11" spans="1:5" ht="8.1" customHeight="1" x14ac:dyDescent="0.2">
      <c r="A11" s="223">
        <v>0</v>
      </c>
      <c r="B11" s="239"/>
      <c r="C11" s="62"/>
      <c r="D11" s="62"/>
      <c r="E11" s="240"/>
    </row>
    <row r="12" spans="1:5" ht="15.95" customHeight="1" x14ac:dyDescent="0.2">
      <c r="A12" s="223">
        <v>0</v>
      </c>
      <c r="B12" s="241" t="s">
        <v>16</v>
      </c>
      <c r="C12" s="242" t="s">
        <v>549</v>
      </c>
      <c r="D12" s="243">
        <v>13982.3</v>
      </c>
      <c r="E12" s="244">
        <v>14113.4</v>
      </c>
    </row>
    <row r="13" spans="1:5" ht="30" customHeight="1" x14ac:dyDescent="0.2">
      <c r="A13" s="223">
        <v>0</v>
      </c>
      <c r="B13" s="245" t="s">
        <v>552</v>
      </c>
      <c r="C13" s="246" t="s">
        <v>549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553</v>
      </c>
      <c r="C14" s="249" t="s">
        <v>549</v>
      </c>
      <c r="D14" s="247">
        <v>0</v>
      </c>
      <c r="E14" s="248">
        <v>0</v>
      </c>
    </row>
    <row r="15" spans="1:5" ht="30" customHeight="1" x14ac:dyDescent="0.2">
      <c r="A15" s="223">
        <v>0</v>
      </c>
      <c r="B15" s="245" t="s">
        <v>554</v>
      </c>
      <c r="C15" s="249" t="s">
        <v>549</v>
      </c>
      <c r="D15" s="247">
        <v>0</v>
      </c>
      <c r="E15" s="248">
        <v>0</v>
      </c>
    </row>
    <row r="16" spans="1:5" s="238" customFormat="1" ht="20.100000000000001" customHeight="1" x14ac:dyDescent="0.2">
      <c r="A16" s="233">
        <v>0</v>
      </c>
      <c r="B16" s="245" t="s">
        <v>555</v>
      </c>
      <c r="C16" s="249" t="s">
        <v>551</v>
      </c>
      <c r="D16" s="247">
        <v>51.8</v>
      </c>
      <c r="E16" s="248">
        <v>50.5</v>
      </c>
    </row>
    <row r="17" spans="1:5" ht="12.75" customHeight="1" x14ac:dyDescent="0.2">
      <c r="A17" s="223">
        <v>0</v>
      </c>
      <c r="B17" s="324" t="s">
        <v>556</v>
      </c>
      <c r="C17" s="246" t="s">
        <v>557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03"/>
      <c r="C18" s="249" t="s">
        <v>558</v>
      </c>
      <c r="D18" s="247">
        <v>61.2</v>
      </c>
      <c r="E18" s="248">
        <v>107</v>
      </c>
    </row>
    <row r="19" spans="1:5" ht="12.75" customHeight="1" x14ac:dyDescent="0.2">
      <c r="A19" s="223">
        <v>0</v>
      </c>
      <c r="B19" s="303"/>
      <c r="C19" s="249" t="s">
        <v>559</v>
      </c>
      <c r="D19" s="247">
        <v>0</v>
      </c>
      <c r="E19" s="248">
        <v>0</v>
      </c>
    </row>
    <row r="20" spans="1:5" ht="12.75" customHeight="1" x14ac:dyDescent="0.2">
      <c r="A20" s="223"/>
      <c r="B20" s="303"/>
      <c r="C20" s="249" t="s">
        <v>560</v>
      </c>
      <c r="D20" s="247">
        <v>0</v>
      </c>
      <c r="E20" s="248">
        <v>0</v>
      </c>
    </row>
    <row r="21" spans="1:5" ht="12.75" customHeight="1" x14ac:dyDescent="0.2">
      <c r="A21" s="223"/>
      <c r="B21" s="303"/>
      <c r="C21" s="249" t="s">
        <v>561</v>
      </c>
      <c r="D21" s="247">
        <v>564.9</v>
      </c>
      <c r="E21" s="248">
        <v>267.7</v>
      </c>
    </row>
    <row r="22" spans="1:5" ht="12.75" customHeight="1" x14ac:dyDescent="0.2">
      <c r="A22" s="223"/>
      <c r="B22" s="303"/>
      <c r="C22" s="249" t="s">
        <v>562</v>
      </c>
      <c r="D22" s="247">
        <v>0</v>
      </c>
      <c r="E22" s="248">
        <v>0</v>
      </c>
    </row>
    <row r="23" spans="1:5" ht="12.75" customHeight="1" x14ac:dyDescent="0.2">
      <c r="A23" s="223"/>
      <c r="B23" s="303"/>
      <c r="C23" s="249" t="s">
        <v>563</v>
      </c>
      <c r="D23" s="247">
        <v>0</v>
      </c>
      <c r="E23" s="248">
        <v>0</v>
      </c>
    </row>
    <row r="24" spans="1:5" ht="12.75" customHeight="1" x14ac:dyDescent="0.2">
      <c r="A24" s="223"/>
      <c r="B24" s="303"/>
      <c r="C24" s="249" t="s">
        <v>564</v>
      </c>
      <c r="D24" s="247">
        <v>0</v>
      </c>
      <c r="E24" s="248">
        <v>0</v>
      </c>
    </row>
    <row r="25" spans="1:5" ht="12.75" customHeight="1" x14ac:dyDescent="0.2">
      <c r="A25" s="223"/>
      <c r="B25" s="303"/>
      <c r="C25" s="249" t="s">
        <v>565</v>
      </c>
      <c r="D25" s="247">
        <v>61.6</v>
      </c>
      <c r="E25" s="248">
        <v>-12.2</v>
      </c>
    </row>
    <row r="26" spans="1:5" ht="12.75" customHeight="1" x14ac:dyDescent="0.2">
      <c r="A26" s="223"/>
      <c r="B26" s="303"/>
      <c r="C26" s="249" t="s">
        <v>566</v>
      </c>
      <c r="D26" s="247">
        <v>943.30000000000007</v>
      </c>
      <c r="E26" s="248">
        <v>838.30000000000007</v>
      </c>
    </row>
    <row r="27" spans="1:5" ht="12.75" customHeight="1" x14ac:dyDescent="0.2">
      <c r="A27" s="223">
        <v>0</v>
      </c>
      <c r="B27" s="250"/>
      <c r="C27" s="249" t="s">
        <v>567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568</v>
      </c>
      <c r="C28" s="249" t="s">
        <v>569</v>
      </c>
      <c r="D28" s="247">
        <v>4.2</v>
      </c>
      <c r="E28" s="248">
        <v>4.5</v>
      </c>
    </row>
    <row r="29" spans="1:5" ht="20.100000000000001" customHeight="1" x14ac:dyDescent="0.2">
      <c r="A29" s="223">
        <v>0</v>
      </c>
      <c r="B29" s="251" t="s">
        <v>570</v>
      </c>
      <c r="C29" s="249" t="s">
        <v>551</v>
      </c>
      <c r="D29" s="247">
        <v>58.5</v>
      </c>
      <c r="E29" s="248">
        <v>51.9</v>
      </c>
    </row>
    <row r="30" spans="1:5" ht="20.100000000000001" customHeight="1" x14ac:dyDescent="0.2">
      <c r="A30" s="223">
        <v>0</v>
      </c>
      <c r="B30" s="252" t="s">
        <v>571</v>
      </c>
      <c r="C30" s="253" t="s">
        <v>551</v>
      </c>
      <c r="D30" s="254">
        <v>0</v>
      </c>
      <c r="E30" s="255">
        <v>0</v>
      </c>
    </row>
    <row r="31" spans="1:5" ht="30" customHeight="1" x14ac:dyDescent="0.2">
      <c r="B31" s="325"/>
      <c r="C31" s="303"/>
      <c r="D31" s="303"/>
      <c r="E31" s="303"/>
    </row>
    <row r="32" spans="1:5" ht="24.95" customHeight="1" x14ac:dyDescent="0.2">
      <c r="A32" s="223">
        <v>1</v>
      </c>
      <c r="B32" s="224" t="s">
        <v>36</v>
      </c>
      <c r="C32" s="62"/>
      <c r="D32" s="62"/>
      <c r="E32" s="62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Q1 2018</v>
      </c>
      <c r="E33" s="228" t="str">
        <f>AktQuartKurz&amp;" "&amp;(AktJahr-1)</f>
        <v>Q1 2017</v>
      </c>
    </row>
    <row r="34" spans="1:5" ht="15.95" customHeight="1" x14ac:dyDescent="0.2">
      <c r="A34" s="223">
        <v>1</v>
      </c>
      <c r="B34" s="229" t="s">
        <v>548</v>
      </c>
      <c r="C34" s="256" t="s">
        <v>549</v>
      </c>
      <c r="D34" s="257">
        <v>16350.4</v>
      </c>
      <c r="E34" s="258">
        <v>18701.7</v>
      </c>
    </row>
    <row r="35" spans="1:5" ht="20.100000000000001" customHeight="1" x14ac:dyDescent="0.2">
      <c r="A35" s="223">
        <v>1</v>
      </c>
      <c r="B35" s="234" t="s">
        <v>550</v>
      </c>
      <c r="C35" s="235" t="s">
        <v>551</v>
      </c>
      <c r="D35" s="236">
        <v>95.5</v>
      </c>
      <c r="E35" s="237">
        <v>94.8</v>
      </c>
    </row>
    <row r="36" spans="1:5" ht="8.1" customHeight="1" x14ac:dyDescent="0.2">
      <c r="A36" s="223">
        <v>1</v>
      </c>
      <c r="B36" s="239"/>
      <c r="C36" s="62"/>
      <c r="D36" s="62"/>
      <c r="E36" s="240"/>
    </row>
    <row r="37" spans="1:5" ht="15.95" customHeight="1" x14ac:dyDescent="0.2">
      <c r="A37" s="223">
        <v>1</v>
      </c>
      <c r="B37" s="241" t="s">
        <v>16</v>
      </c>
      <c r="C37" s="259" t="s">
        <v>549</v>
      </c>
      <c r="D37" s="260">
        <v>20474.3</v>
      </c>
      <c r="E37" s="261">
        <v>20793.8</v>
      </c>
    </row>
    <row r="38" spans="1:5" ht="15.95" hidden="1" customHeight="1" x14ac:dyDescent="0.2">
      <c r="A38" s="223">
        <v>1</v>
      </c>
      <c r="B38" s="262"/>
      <c r="C38" s="246" t="s">
        <v>549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572</v>
      </c>
      <c r="C39" s="249" t="s">
        <v>549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549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555</v>
      </c>
      <c r="C41" s="249" t="s">
        <v>551</v>
      </c>
      <c r="D41" s="247">
        <v>91.1</v>
      </c>
      <c r="E41" s="248">
        <v>89.6</v>
      </c>
    </row>
    <row r="42" spans="1:5" ht="12.75" customHeight="1" x14ac:dyDescent="0.2">
      <c r="A42" s="223">
        <v>1</v>
      </c>
      <c r="B42" s="324" t="s">
        <v>556</v>
      </c>
      <c r="C42" s="249" t="s">
        <v>557</v>
      </c>
      <c r="D42" s="247">
        <v>0</v>
      </c>
      <c r="E42" s="248">
        <v>0</v>
      </c>
    </row>
    <row r="43" spans="1:5" ht="12.75" customHeight="1" x14ac:dyDescent="0.2">
      <c r="A43" s="223"/>
      <c r="B43" s="303"/>
      <c r="C43" s="249" t="s">
        <v>558</v>
      </c>
      <c r="D43" s="247">
        <v>194</v>
      </c>
      <c r="E43" s="248">
        <v>238.1</v>
      </c>
    </row>
    <row r="44" spans="1:5" ht="12.75" customHeight="1" x14ac:dyDescent="0.2">
      <c r="A44" s="223"/>
      <c r="B44" s="303"/>
      <c r="C44" s="249" t="s">
        <v>559</v>
      </c>
      <c r="D44" s="247">
        <v>0</v>
      </c>
      <c r="E44" s="248">
        <v>0</v>
      </c>
    </row>
    <row r="45" spans="1:5" ht="12.75" customHeight="1" x14ac:dyDescent="0.2">
      <c r="A45" s="223"/>
      <c r="B45" s="303"/>
      <c r="C45" s="249" t="s">
        <v>560</v>
      </c>
      <c r="D45" s="247">
        <v>0</v>
      </c>
      <c r="E45" s="248">
        <v>0</v>
      </c>
    </row>
    <row r="46" spans="1:5" ht="12.75" customHeight="1" x14ac:dyDescent="0.2">
      <c r="A46" s="223"/>
      <c r="B46" s="303"/>
      <c r="C46" s="249" t="s">
        <v>561</v>
      </c>
      <c r="D46" s="247">
        <v>0</v>
      </c>
      <c r="E46" s="248">
        <v>0</v>
      </c>
    </row>
    <row r="47" spans="1:5" ht="12.75" customHeight="1" x14ac:dyDescent="0.2">
      <c r="A47" s="223"/>
      <c r="B47" s="266"/>
      <c r="C47" s="249" t="s">
        <v>562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563</v>
      </c>
      <c r="D48" s="247">
        <v>3.6</v>
      </c>
      <c r="E48" s="248">
        <v>7.9</v>
      </c>
    </row>
    <row r="49" spans="1:5" ht="12.75" customHeight="1" x14ac:dyDescent="0.2">
      <c r="A49" s="223"/>
      <c r="B49" s="266"/>
      <c r="C49" s="249" t="s">
        <v>564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565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566</v>
      </c>
      <c r="D51" s="247">
        <v>-159.69999999999999</v>
      </c>
      <c r="E51" s="248">
        <v>-303.39999999999998</v>
      </c>
    </row>
    <row r="52" spans="1:5" ht="12.75" customHeight="1" x14ac:dyDescent="0.2">
      <c r="A52" s="223">
        <v>1</v>
      </c>
      <c r="B52" s="267"/>
      <c r="C52" s="253" t="s">
        <v>567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569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551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551</v>
      </c>
      <c r="D55" s="254">
        <v>0</v>
      </c>
      <c r="E55" s="255">
        <v>0</v>
      </c>
    </row>
    <row r="56" spans="1:5" ht="24.95" customHeight="1" x14ac:dyDescent="0.2"/>
    <row r="57" spans="1:5" ht="24.95" customHeight="1" x14ac:dyDescent="0.2">
      <c r="A57" s="223">
        <v>2</v>
      </c>
      <c r="B57" s="224" t="s">
        <v>21</v>
      </c>
      <c r="C57" s="62"/>
      <c r="D57" s="62"/>
      <c r="E57" s="62"/>
    </row>
    <row r="58" spans="1:5" ht="12.75" customHeight="1" x14ac:dyDescent="0.2">
      <c r="A58" s="223">
        <v>2</v>
      </c>
      <c r="B58" s="225"/>
      <c r="C58" s="226"/>
      <c r="D58" s="227" t="str">
        <f>AktQuartKurz&amp;" "&amp;AktJahr</f>
        <v>Q1 2018</v>
      </c>
      <c r="E58" s="228" t="str">
        <f>AktQuartKurz&amp;" "&amp;(AktJahr-1)</f>
        <v>Q1 2017</v>
      </c>
    </row>
    <row r="59" spans="1:5" ht="15.95" customHeight="1" x14ac:dyDescent="0.2">
      <c r="A59" s="223">
        <v>2</v>
      </c>
      <c r="B59" s="229" t="s">
        <v>548</v>
      </c>
      <c r="C59" s="256" t="s">
        <v>549</v>
      </c>
      <c r="D59" s="257">
        <v>0</v>
      </c>
      <c r="E59" s="258">
        <v>0</v>
      </c>
    </row>
    <row r="60" spans="1:5" ht="20.100000000000001" customHeight="1" x14ac:dyDescent="0.2">
      <c r="A60" s="223">
        <v>2</v>
      </c>
      <c r="B60" s="234" t="s">
        <v>550</v>
      </c>
      <c r="C60" s="235" t="s">
        <v>551</v>
      </c>
      <c r="D60" s="236">
        <v>0</v>
      </c>
      <c r="E60" s="237">
        <v>0</v>
      </c>
    </row>
    <row r="61" spans="1:5" ht="8.1" customHeight="1" x14ac:dyDescent="0.2">
      <c r="A61" s="223">
        <v>2</v>
      </c>
      <c r="B61" s="239"/>
      <c r="C61" s="62"/>
      <c r="D61" s="62"/>
      <c r="E61" s="240"/>
    </row>
    <row r="62" spans="1:5" ht="15.95" customHeight="1" x14ac:dyDescent="0.2">
      <c r="A62" s="223">
        <v>2</v>
      </c>
      <c r="B62" s="241" t="s">
        <v>16</v>
      </c>
      <c r="C62" s="259" t="s">
        <v>549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573</v>
      </c>
      <c r="C63" s="246" t="s">
        <v>549</v>
      </c>
      <c r="D63" s="263">
        <v>0</v>
      </c>
      <c r="E63" s="264">
        <v>0</v>
      </c>
    </row>
    <row r="64" spans="1:5" ht="30" customHeight="1" x14ac:dyDescent="0.2">
      <c r="A64" s="223">
        <v>2</v>
      </c>
      <c r="B64" s="245" t="s">
        <v>574</v>
      </c>
      <c r="C64" s="249" t="s">
        <v>549</v>
      </c>
      <c r="D64" s="247">
        <v>0</v>
      </c>
      <c r="E64" s="248">
        <v>0</v>
      </c>
    </row>
    <row r="65" spans="1:5" ht="30" customHeight="1" x14ac:dyDescent="0.2">
      <c r="A65" s="223">
        <v>2</v>
      </c>
      <c r="B65" s="265" t="s">
        <v>575</v>
      </c>
      <c r="C65" s="249" t="s">
        <v>549</v>
      </c>
      <c r="D65" s="247">
        <v>0</v>
      </c>
      <c r="E65" s="248">
        <v>0</v>
      </c>
    </row>
    <row r="66" spans="1:5" ht="20.100000000000001" customHeight="1" x14ac:dyDescent="0.2">
      <c r="A66" s="223">
        <v>2</v>
      </c>
      <c r="B66" s="251" t="s">
        <v>555</v>
      </c>
      <c r="C66" s="249" t="s">
        <v>551</v>
      </c>
      <c r="D66" s="247">
        <v>0</v>
      </c>
      <c r="E66" s="248">
        <v>0</v>
      </c>
    </row>
    <row r="67" spans="1:5" ht="12.75" customHeight="1" x14ac:dyDescent="0.2">
      <c r="A67" s="223">
        <v>2</v>
      </c>
      <c r="B67" s="324" t="s">
        <v>576</v>
      </c>
      <c r="C67" s="249" t="s">
        <v>557</v>
      </c>
      <c r="D67" s="247">
        <v>0</v>
      </c>
      <c r="E67" s="248">
        <v>0</v>
      </c>
    </row>
    <row r="68" spans="1:5" ht="12.75" customHeight="1" x14ac:dyDescent="0.2">
      <c r="A68" s="223">
        <v>2</v>
      </c>
      <c r="B68" s="303"/>
      <c r="C68" s="249" t="s">
        <v>558</v>
      </c>
      <c r="D68" s="247">
        <v>0</v>
      </c>
      <c r="E68" s="248">
        <v>0</v>
      </c>
    </row>
    <row r="69" spans="1:5" ht="12.75" customHeight="1" x14ac:dyDescent="0.2">
      <c r="A69" s="223"/>
      <c r="B69" s="303"/>
      <c r="C69" s="249" t="s">
        <v>559</v>
      </c>
      <c r="D69" s="247">
        <v>0</v>
      </c>
      <c r="E69" s="248">
        <v>0</v>
      </c>
    </row>
    <row r="70" spans="1:5" ht="12.75" customHeight="1" x14ac:dyDescent="0.2">
      <c r="A70" s="223"/>
      <c r="B70" s="303"/>
      <c r="C70" s="249" t="s">
        <v>560</v>
      </c>
      <c r="D70" s="247">
        <v>0</v>
      </c>
      <c r="E70" s="248">
        <v>0</v>
      </c>
    </row>
    <row r="71" spans="1:5" ht="12.75" customHeight="1" x14ac:dyDescent="0.2">
      <c r="A71" s="223"/>
      <c r="B71" s="303"/>
      <c r="C71" s="249" t="s">
        <v>561</v>
      </c>
      <c r="D71" s="247">
        <v>0</v>
      </c>
      <c r="E71" s="248">
        <v>0</v>
      </c>
    </row>
    <row r="72" spans="1:5" ht="12.75" customHeight="1" x14ac:dyDescent="0.2">
      <c r="A72" s="223"/>
      <c r="B72" s="266"/>
      <c r="C72" s="249" t="s">
        <v>562</v>
      </c>
      <c r="D72" s="247">
        <v>0</v>
      </c>
      <c r="E72" s="248">
        <v>0</v>
      </c>
    </row>
    <row r="73" spans="1:5" ht="12.75" customHeight="1" x14ac:dyDescent="0.2">
      <c r="A73" s="223"/>
      <c r="B73" s="266"/>
      <c r="C73" s="249" t="s">
        <v>563</v>
      </c>
      <c r="D73" s="247">
        <v>0</v>
      </c>
      <c r="E73" s="248">
        <v>0</v>
      </c>
    </row>
    <row r="74" spans="1:5" ht="12.75" customHeight="1" x14ac:dyDescent="0.2">
      <c r="A74" s="223"/>
      <c r="B74" s="266"/>
      <c r="C74" s="249" t="s">
        <v>564</v>
      </c>
      <c r="D74" s="247">
        <v>0</v>
      </c>
      <c r="E74" s="248">
        <v>0</v>
      </c>
    </row>
    <row r="75" spans="1:5" ht="12.75" customHeight="1" x14ac:dyDescent="0.2">
      <c r="A75" s="223"/>
      <c r="B75" s="266"/>
      <c r="C75" s="249" t="s">
        <v>565</v>
      </c>
      <c r="D75" s="247">
        <v>0</v>
      </c>
      <c r="E75" s="248">
        <v>0</v>
      </c>
    </row>
    <row r="76" spans="1:5" ht="12.75" customHeight="1" x14ac:dyDescent="0.2">
      <c r="A76" s="223">
        <v>2</v>
      </c>
      <c r="B76" s="266"/>
      <c r="C76" s="249" t="s">
        <v>566</v>
      </c>
      <c r="D76" s="247">
        <v>0</v>
      </c>
      <c r="E76" s="248">
        <v>0</v>
      </c>
    </row>
    <row r="77" spans="1:5" ht="12.75" customHeight="1" x14ac:dyDescent="0.2">
      <c r="A77" s="223">
        <v>2</v>
      </c>
      <c r="B77" s="267"/>
      <c r="C77" s="253" t="s">
        <v>567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569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551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551</v>
      </c>
      <c r="D80" s="254">
        <v>0</v>
      </c>
      <c r="E80" s="255">
        <v>0</v>
      </c>
    </row>
    <row r="81" spans="1:5" ht="24.95" customHeight="1" x14ac:dyDescent="0.2"/>
    <row r="82" spans="1:5" ht="24.95" customHeight="1" x14ac:dyDescent="0.2">
      <c r="A82" s="223">
        <v>3</v>
      </c>
      <c r="B82" s="224" t="s">
        <v>22</v>
      </c>
      <c r="C82" s="62"/>
      <c r="D82" s="62"/>
      <c r="E82" s="62"/>
    </row>
    <row r="83" spans="1:5" ht="12.75" customHeight="1" x14ac:dyDescent="0.2">
      <c r="A83" s="223">
        <v>3</v>
      </c>
      <c r="B83" s="225"/>
      <c r="C83" s="226"/>
      <c r="D83" s="227" t="str">
        <f>AktQuartKurz&amp;" "&amp;AktJahr</f>
        <v>Q1 2018</v>
      </c>
      <c r="E83" s="228" t="str">
        <f>AktQuartKurz&amp;" "&amp;(AktJahr-1)</f>
        <v>Q1 2017</v>
      </c>
    </row>
    <row r="84" spans="1:5" ht="15.95" customHeight="1" x14ac:dyDescent="0.2">
      <c r="A84" s="223">
        <v>3</v>
      </c>
      <c r="B84" s="229" t="s">
        <v>548</v>
      </c>
      <c r="C84" s="256" t="s">
        <v>549</v>
      </c>
      <c r="D84" s="257">
        <v>0</v>
      </c>
      <c r="E84" s="258">
        <v>0</v>
      </c>
    </row>
    <row r="85" spans="1:5" ht="20.100000000000001" customHeight="1" x14ac:dyDescent="0.2">
      <c r="A85" s="223">
        <v>3</v>
      </c>
      <c r="B85" s="234" t="s">
        <v>550</v>
      </c>
      <c r="C85" s="235" t="s">
        <v>551</v>
      </c>
      <c r="D85" s="236">
        <v>0</v>
      </c>
      <c r="E85" s="237">
        <v>0</v>
      </c>
    </row>
    <row r="86" spans="1:5" ht="8.1" customHeight="1" x14ac:dyDescent="0.2">
      <c r="A86" s="223">
        <v>3</v>
      </c>
      <c r="B86" s="239"/>
      <c r="C86" s="62"/>
      <c r="D86" s="62"/>
      <c r="E86" s="240"/>
    </row>
    <row r="87" spans="1:5" ht="15.95" customHeight="1" x14ac:dyDescent="0.2">
      <c r="A87" s="223">
        <v>3</v>
      </c>
      <c r="B87" s="241" t="s">
        <v>16</v>
      </c>
      <c r="C87" s="259" t="s">
        <v>549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577</v>
      </c>
      <c r="C88" s="246" t="s">
        <v>549</v>
      </c>
      <c r="D88" s="263">
        <v>0</v>
      </c>
      <c r="E88" s="264">
        <v>0</v>
      </c>
    </row>
    <row r="89" spans="1:5" ht="30" customHeight="1" x14ac:dyDescent="0.2">
      <c r="A89" s="223">
        <v>3</v>
      </c>
      <c r="B89" s="245" t="s">
        <v>578</v>
      </c>
      <c r="C89" s="249" t="s">
        <v>549</v>
      </c>
      <c r="D89" s="247">
        <v>0</v>
      </c>
      <c r="E89" s="248">
        <v>0</v>
      </c>
    </row>
    <row r="90" spans="1:5" ht="30" customHeight="1" x14ac:dyDescent="0.2">
      <c r="A90" s="223">
        <v>3</v>
      </c>
      <c r="B90" s="265" t="s">
        <v>579</v>
      </c>
      <c r="C90" s="249" t="s">
        <v>549</v>
      </c>
      <c r="D90" s="247">
        <v>0</v>
      </c>
      <c r="E90" s="248">
        <v>0</v>
      </c>
    </row>
    <row r="91" spans="1:5" ht="20.100000000000001" customHeight="1" x14ac:dyDescent="0.2">
      <c r="A91" s="223">
        <v>3</v>
      </c>
      <c r="B91" s="251" t="s">
        <v>555</v>
      </c>
      <c r="C91" s="249" t="s">
        <v>551</v>
      </c>
      <c r="D91" s="247">
        <v>0</v>
      </c>
      <c r="E91" s="248">
        <v>0</v>
      </c>
    </row>
    <row r="92" spans="1:5" ht="12.75" customHeight="1" x14ac:dyDescent="0.2">
      <c r="A92" s="223">
        <v>3</v>
      </c>
      <c r="B92" s="324" t="s">
        <v>556</v>
      </c>
      <c r="C92" s="249" t="s">
        <v>557</v>
      </c>
      <c r="D92" s="247">
        <v>0</v>
      </c>
      <c r="E92" s="248">
        <v>0</v>
      </c>
    </row>
    <row r="93" spans="1:5" ht="12.75" customHeight="1" x14ac:dyDescent="0.2">
      <c r="A93" s="223">
        <v>3</v>
      </c>
      <c r="B93" s="303"/>
      <c r="C93" s="249" t="s">
        <v>558</v>
      </c>
      <c r="D93" s="247">
        <v>0</v>
      </c>
      <c r="E93" s="248">
        <v>0</v>
      </c>
    </row>
    <row r="94" spans="1:5" ht="12.75" customHeight="1" x14ac:dyDescent="0.2">
      <c r="A94" s="223"/>
      <c r="B94" s="303"/>
      <c r="C94" s="249" t="s">
        <v>559</v>
      </c>
      <c r="D94" s="247">
        <v>0</v>
      </c>
      <c r="E94" s="248">
        <v>0</v>
      </c>
    </row>
    <row r="95" spans="1:5" ht="12.75" customHeight="1" x14ac:dyDescent="0.2">
      <c r="A95" s="223"/>
      <c r="B95" s="303"/>
      <c r="C95" s="249" t="s">
        <v>560</v>
      </c>
      <c r="D95" s="247">
        <v>0</v>
      </c>
      <c r="E95" s="248">
        <v>0</v>
      </c>
    </row>
    <row r="96" spans="1:5" ht="12.75" customHeight="1" x14ac:dyDescent="0.2">
      <c r="A96" s="223"/>
      <c r="B96" s="303"/>
      <c r="C96" s="249" t="s">
        <v>561</v>
      </c>
      <c r="D96" s="247">
        <v>0</v>
      </c>
      <c r="E96" s="248">
        <v>0</v>
      </c>
    </row>
    <row r="97" spans="1:5" ht="12.75" customHeight="1" x14ac:dyDescent="0.2">
      <c r="A97" s="223"/>
      <c r="B97" s="266"/>
      <c r="C97" s="249" t="s">
        <v>562</v>
      </c>
      <c r="D97" s="247">
        <v>0</v>
      </c>
      <c r="E97" s="248">
        <v>0</v>
      </c>
    </row>
    <row r="98" spans="1:5" ht="12.75" customHeight="1" x14ac:dyDescent="0.2">
      <c r="A98" s="223"/>
      <c r="B98" s="266"/>
      <c r="C98" s="249" t="s">
        <v>563</v>
      </c>
      <c r="D98" s="247">
        <v>0</v>
      </c>
      <c r="E98" s="248">
        <v>0</v>
      </c>
    </row>
    <row r="99" spans="1:5" ht="12.75" customHeight="1" x14ac:dyDescent="0.2">
      <c r="A99" s="223"/>
      <c r="B99" s="266"/>
      <c r="C99" s="249" t="s">
        <v>564</v>
      </c>
      <c r="D99" s="247">
        <v>0</v>
      </c>
      <c r="E99" s="248">
        <v>0</v>
      </c>
    </row>
    <row r="100" spans="1:5" ht="12.75" customHeight="1" x14ac:dyDescent="0.2">
      <c r="A100" s="223"/>
      <c r="B100" s="266"/>
      <c r="C100" s="249" t="s">
        <v>565</v>
      </c>
      <c r="D100" s="247">
        <v>0</v>
      </c>
      <c r="E100" s="248">
        <v>0</v>
      </c>
    </row>
    <row r="101" spans="1:5" ht="12.75" customHeight="1" x14ac:dyDescent="0.2">
      <c r="A101" s="223">
        <v>3</v>
      </c>
      <c r="B101" s="266"/>
      <c r="C101" s="249" t="s">
        <v>566</v>
      </c>
      <c r="D101" s="247">
        <v>0</v>
      </c>
      <c r="E101" s="248">
        <v>0</v>
      </c>
    </row>
    <row r="102" spans="1:5" ht="12.75" customHeight="1" x14ac:dyDescent="0.2">
      <c r="A102" s="223">
        <v>3</v>
      </c>
      <c r="B102" s="267"/>
      <c r="C102" s="253" t="s">
        <v>567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569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551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551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11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03"/>
      <c r="D107" s="303"/>
      <c r="E107" s="303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&amp;R&amp;8Seite &amp;P</oddFooter>
  </headerFooter>
  <rowBreaks count="3" manualBreakCount="3"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12" customWidth="1"/>
    <col min="2" max="2" width="15.140625" style="12" customWidth="1"/>
    <col min="3" max="3" width="12.28515625" style="12" customWidth="1"/>
    <col min="4" max="4" width="3.5703125" style="12" customWidth="1"/>
    <col min="5" max="5" width="15.5703125" style="12" customWidth="1"/>
    <col min="6" max="6" width="56.28515625" style="12" customWidth="1"/>
    <col min="7" max="7" width="4.28515625" style="12" customWidth="1"/>
    <col min="8" max="8" width="15.140625" style="12" customWidth="1"/>
    <col min="9" max="9" width="19.42578125" style="12" customWidth="1"/>
    <col min="10" max="10" width="23.140625" style="12" customWidth="1"/>
    <col min="11" max="11" width="4.42578125" style="12" customWidth="1"/>
    <col min="12" max="257" width="14.85546875" style="12" customWidth="1"/>
    <col min="258" max="1025" width="14.85546875" style="76" customWidth="1"/>
  </cols>
  <sheetData>
    <row r="1" spans="1:11" s="76" customFormat="1" ht="5.0999999999999996" customHeight="1" x14ac:dyDescent="0.2">
      <c r="A1"/>
    </row>
    <row r="2" spans="1:11" ht="15" customHeight="1" x14ac:dyDescent="0.2">
      <c r="B2" s="271" t="s">
        <v>580</v>
      </c>
      <c r="C2" s="272" t="s">
        <v>581</v>
      </c>
      <c r="D2" s="273"/>
      <c r="E2" s="271" t="s">
        <v>580</v>
      </c>
      <c r="F2" s="274" t="s">
        <v>582</v>
      </c>
      <c r="G2" s="273"/>
      <c r="H2" s="271" t="s">
        <v>580</v>
      </c>
      <c r="I2" s="275" t="s">
        <v>583</v>
      </c>
      <c r="J2" s="76"/>
      <c r="K2" s="276"/>
    </row>
    <row r="3" spans="1:11" ht="15" customHeight="1" x14ac:dyDescent="0.2">
      <c r="B3" s="277" t="s">
        <v>584</v>
      </c>
      <c r="C3" s="278" t="s">
        <v>585</v>
      </c>
      <c r="D3" s="279"/>
      <c r="E3" s="280" t="s">
        <v>586</v>
      </c>
      <c r="F3" s="281" t="s">
        <v>587</v>
      </c>
      <c r="G3" s="282"/>
      <c r="H3" s="282"/>
      <c r="I3" s="283" t="s">
        <v>588</v>
      </c>
      <c r="J3" s="76"/>
    </row>
    <row r="4" spans="1:11" ht="15" customHeight="1" x14ac:dyDescent="0.2">
      <c r="B4" s="277" t="s">
        <v>589</v>
      </c>
      <c r="C4" s="284" t="s">
        <v>590</v>
      </c>
      <c r="D4" s="285"/>
      <c r="E4" s="286" t="s">
        <v>591</v>
      </c>
      <c r="F4" s="281" t="s">
        <v>592</v>
      </c>
      <c r="G4" s="282"/>
      <c r="H4" s="277" t="s">
        <v>593</v>
      </c>
      <c r="I4" s="287" t="s">
        <v>594</v>
      </c>
      <c r="J4" s="76"/>
    </row>
    <row r="5" spans="1:11" ht="15" customHeight="1" x14ac:dyDescent="0.2">
      <c r="B5" s="277" t="s">
        <v>595</v>
      </c>
      <c r="C5" s="284">
        <v>3</v>
      </c>
      <c r="D5" s="285"/>
      <c r="E5" s="286" t="s">
        <v>596</v>
      </c>
      <c r="F5" s="281" t="str">
        <f>(Institut&amp;", erstellt am "&amp;TEXT(ErstDatum,"TT-MMMM-JJJJ")&amp;" mit "&amp;Version&amp;" bei "&amp;AusfInstitut)</f>
        <v>HLB, erstellt am 25-April-2018 mit V(3.10) bei BAR</v>
      </c>
      <c r="G5" s="282"/>
      <c r="H5" s="277" t="s">
        <v>597</v>
      </c>
      <c r="I5" s="287" t="s">
        <v>598</v>
      </c>
      <c r="J5" s="76"/>
    </row>
    <row r="6" spans="1:11" ht="15" customHeight="1" x14ac:dyDescent="0.2">
      <c r="B6" s="277" t="s">
        <v>599</v>
      </c>
      <c r="C6" s="288"/>
      <c r="D6" s="282"/>
      <c r="E6" s="277" t="s">
        <v>600</v>
      </c>
      <c r="F6" s="281" t="s">
        <v>601</v>
      </c>
      <c r="G6" s="282"/>
      <c r="H6" s="277" t="s">
        <v>602</v>
      </c>
      <c r="I6" s="289"/>
      <c r="J6" s="76" t="s">
        <v>603</v>
      </c>
    </row>
    <row r="7" spans="1:11" ht="15" customHeight="1" x14ac:dyDescent="0.2">
      <c r="B7" s="277" t="s">
        <v>604</v>
      </c>
      <c r="C7" s="288" t="s">
        <v>605</v>
      </c>
      <c r="D7" s="282"/>
      <c r="E7" s="277" t="s">
        <v>606</v>
      </c>
      <c r="F7" s="281" t="str">
        <f>IF(LOWER(Institut)="vdp","Verband",IF(UPPER(Institut)="VDH","Verband","Institut "&amp;Institut))</f>
        <v>Institut HLB</v>
      </c>
      <c r="G7" s="282"/>
      <c r="H7" s="277" t="s">
        <v>607</v>
      </c>
      <c r="I7" s="290" t="s">
        <v>608</v>
      </c>
      <c r="J7" s="282" t="s">
        <v>609</v>
      </c>
    </row>
    <row r="8" spans="1:11" ht="15" customHeight="1" x14ac:dyDescent="0.2">
      <c r="B8" s="277" t="s">
        <v>610</v>
      </c>
      <c r="C8" s="288" t="s">
        <v>0</v>
      </c>
      <c r="D8" s="282"/>
      <c r="E8" s="277" t="s">
        <v>611</v>
      </c>
      <c r="F8" s="281" t="str">
        <f>IF(AuswertBasis="Verband",IF(TvDatenart="T","vdp-Mitgliedsinstitute",IF(TvDatenart="F","Fremdinstitute",IF(TvDatenart="*","alle Pfandbriefemittenten","???"))),AuswertBasis)</f>
        <v>Institut HLB</v>
      </c>
      <c r="G8" s="282"/>
      <c r="H8" s="277" t="s">
        <v>612</v>
      </c>
      <c r="I8" s="290" t="s">
        <v>613</v>
      </c>
      <c r="J8" s="282" t="s">
        <v>614</v>
      </c>
    </row>
    <row r="9" spans="1:11" ht="15" customHeight="1" x14ac:dyDescent="0.2">
      <c r="B9" s="277" t="s">
        <v>615</v>
      </c>
      <c r="C9" s="288" t="s">
        <v>616</v>
      </c>
      <c r="D9" s="282"/>
      <c r="E9" s="277" t="s">
        <v>617</v>
      </c>
      <c r="F9" s="291">
        <f>DATE(AktJahr,AktMonat+1,0)</f>
        <v>43190</v>
      </c>
      <c r="G9" s="279"/>
      <c r="H9" s="277" t="s">
        <v>618</v>
      </c>
      <c r="I9" s="282" t="str">
        <f>(AktJahr&amp;RIGHT("0"&amp;AktMonat,2))</f>
        <v>201803</v>
      </c>
      <c r="J9" s="76" t="s">
        <v>619</v>
      </c>
    </row>
    <row r="10" spans="1:11" ht="15" customHeight="1" x14ac:dyDescent="0.2">
      <c r="B10" s="277" t="s">
        <v>620</v>
      </c>
      <c r="C10" s="288" t="s">
        <v>621</v>
      </c>
      <c r="D10" s="282"/>
      <c r="E10" s="277" t="s">
        <v>622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623</v>
      </c>
      <c r="C11" s="292"/>
      <c r="D11" s="293"/>
      <c r="E11" s="294" t="s">
        <v>624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625</v>
      </c>
      <c r="C12" s="278"/>
      <c r="D12" s="293"/>
      <c r="E12" s="294" t="s">
        <v>626</v>
      </c>
      <c r="F12" s="281" t="str">
        <f>(AktMonat/3)&amp;". Quartal"</f>
        <v>1. Quartal</v>
      </c>
      <c r="G12" s="282"/>
      <c r="H12" s="282"/>
      <c r="I12" s="282"/>
    </row>
    <row r="13" spans="1:11" ht="15" customHeight="1" x14ac:dyDescent="0.2">
      <c r="B13" s="277" t="s">
        <v>627</v>
      </c>
      <c r="C13" s="288" t="s">
        <v>628</v>
      </c>
      <c r="D13" s="282"/>
      <c r="E13" s="277" t="s">
        <v>629</v>
      </c>
      <c r="F13" s="281" t="str">
        <f>AktQuartal&amp;" "&amp;AktJahr&amp;IF(AuswertBasis="Verband"," ("&amp;TvInstitute&amp;")","")</f>
        <v>1. Quartal 2018</v>
      </c>
      <c r="G13" s="282"/>
      <c r="H13" s="282"/>
      <c r="I13" s="282"/>
    </row>
    <row r="14" spans="1:11" ht="15" customHeight="1" x14ac:dyDescent="0.2">
      <c r="B14" s="277" t="s">
        <v>630</v>
      </c>
      <c r="C14" s="288"/>
      <c r="D14" s="282"/>
      <c r="E14" s="277" t="s">
        <v>631</v>
      </c>
      <c r="F14" s="281" t="str">
        <f>"Q"&amp;(AktMonat/3)</f>
        <v>Q1</v>
      </c>
      <c r="G14" s="282"/>
      <c r="H14" s="282"/>
      <c r="I14" s="282"/>
    </row>
    <row r="15" spans="1:11" ht="15" customHeight="1" x14ac:dyDescent="0.2">
      <c r="B15" s="277" t="s">
        <v>632</v>
      </c>
      <c r="C15" s="288"/>
      <c r="D15" s="282"/>
      <c r="E15" s="277" t="s">
        <v>633</v>
      </c>
      <c r="F15" s="295" t="str">
        <f>IF(KzRbwBerH="I",F21,IF(KzRbwBerH="S",F22,IF(KzRbwBerH="D",F23,"* -")))</f>
        <v>* Für die Berechnung des Risikobarwertes wurde ein eigenes Risikomodell gem. § 5 Abs. 2 PfandBarwertV verwendet.</v>
      </c>
      <c r="G15" s="282"/>
      <c r="H15" s="282"/>
      <c r="I15" s="282"/>
    </row>
    <row r="16" spans="1:11" ht="15" customHeight="1" x14ac:dyDescent="0.2">
      <c r="B16" s="277" t="s">
        <v>634</v>
      </c>
      <c r="C16" s="288" t="s">
        <v>635</v>
      </c>
      <c r="D16" s="282"/>
      <c r="E16" s="277" t="s">
        <v>636</v>
      </c>
      <c r="F16" s="295" t="str">
        <f>IF(KzRbwBerO="I",F21,IF(KzRbwBerO="S",F22,IF(KzRbwBerO="D",F23,"* -")))</f>
        <v>* Für die Berechnung des Risikobarwertes wurde ein eigenes Risikomodell gem. § 5 Abs. 2 PfandBarwertV verwendet.</v>
      </c>
      <c r="G16" s="76"/>
      <c r="H16" s="282"/>
      <c r="I16" s="282"/>
    </row>
    <row r="17" spans="2:9" ht="15" customHeight="1" x14ac:dyDescent="0.2">
      <c r="B17" s="277" t="s">
        <v>637</v>
      </c>
      <c r="C17" s="288"/>
      <c r="D17" s="282"/>
      <c r="E17" s="277" t="s">
        <v>638</v>
      </c>
      <c r="F17" s="295" t="str">
        <f>IF(KzRbwBerS="I",F21,IF(KzRbwBerS="S",F22,IF(KzRbwBerS="D",F23,"* -")))</f>
        <v>* -</v>
      </c>
      <c r="G17" s="76"/>
      <c r="H17" s="282"/>
      <c r="I17" s="282"/>
    </row>
    <row r="18" spans="2:9" ht="15" customHeight="1" x14ac:dyDescent="0.2">
      <c r="B18" s="277" t="s">
        <v>639</v>
      </c>
      <c r="C18" s="288"/>
      <c r="D18" s="282"/>
      <c r="E18" s="277" t="s">
        <v>640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641</v>
      </c>
      <c r="C19" s="288" t="s">
        <v>642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643</v>
      </c>
      <c r="C20" s="288" t="s">
        <v>642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644</v>
      </c>
      <c r="C21" s="288"/>
      <c r="D21" s="282"/>
      <c r="E21" s="5" t="s">
        <v>645</v>
      </c>
      <c r="F21" s="5" t="s">
        <v>646</v>
      </c>
      <c r="G21" s="282"/>
      <c r="H21" s="282"/>
      <c r="I21" s="282"/>
    </row>
    <row r="22" spans="2:9" ht="15" customHeight="1" x14ac:dyDescent="0.2">
      <c r="B22" s="277" t="s">
        <v>647</v>
      </c>
      <c r="C22" s="288"/>
      <c r="D22" s="282"/>
      <c r="E22" s="5"/>
      <c r="F22" s="5" t="s">
        <v>648</v>
      </c>
      <c r="G22" s="282"/>
      <c r="H22" s="282"/>
      <c r="I22" s="282"/>
    </row>
    <row r="23" spans="2:9" ht="15" customHeight="1" x14ac:dyDescent="0.2">
      <c r="B23" s="277" t="s">
        <v>649</v>
      </c>
      <c r="C23" s="297"/>
      <c r="D23" s="282"/>
      <c r="E23" s="5"/>
      <c r="F23" s="5" t="s">
        <v>650</v>
      </c>
      <c r="G23" s="282"/>
      <c r="H23" s="282"/>
      <c r="I23" s="282"/>
    </row>
    <row r="24" spans="2:9" ht="15" customHeight="1" x14ac:dyDescent="0.2">
      <c r="B24" s="277" t="s">
        <v>651</v>
      </c>
      <c r="C24" s="298"/>
      <c r="D24" s="282"/>
      <c r="G24" s="282"/>
      <c r="H24" s="282"/>
      <c r="I24" s="282"/>
    </row>
    <row r="25" spans="2:9" ht="15" customHeight="1" x14ac:dyDescent="0.2">
      <c r="B25" s="76"/>
      <c r="C25" s="282"/>
      <c r="D25" s="282"/>
      <c r="H25" s="282"/>
    </row>
    <row r="26" spans="2:9" ht="15" customHeight="1" x14ac:dyDescent="0.2">
      <c r="B26" s="76"/>
      <c r="C26" s="76"/>
    </row>
    <row r="27" spans="2:9" ht="15" customHeight="1" x14ac:dyDescent="0.2">
      <c r="B27" s="76" t="s">
        <v>652</v>
      </c>
      <c r="C27" s="76" t="s">
        <v>653</v>
      </c>
    </row>
    <row r="28" spans="2:9" ht="15" customHeight="1" x14ac:dyDescent="0.2">
      <c r="C28" s="76" t="s">
        <v>654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54" customWidth="1"/>
    <col min="2" max="2" width="28.7109375" style="54" customWidth="1"/>
    <col min="3" max="3" width="11.5703125" style="54" hidden="1" customWidth="1"/>
    <col min="4" max="7" width="15.7109375" style="54" customWidth="1"/>
    <col min="8" max="8" width="18.85546875" style="54" customWidth="1"/>
    <col min="9" max="257" width="11.42578125" style="54" customWidth="1"/>
    <col min="258" max="1025" width="11.42578125" style="76" customWidth="1"/>
  </cols>
  <sheetData>
    <row r="1" spans="1:7" ht="5.0999999999999996" customHeight="1" x14ac:dyDescent="0.2">
      <c r="A1" s="76"/>
      <c r="B1" s="76"/>
      <c r="C1" s="76"/>
      <c r="D1" s="76"/>
      <c r="E1" s="76"/>
      <c r="F1" s="76"/>
      <c r="G1" s="76"/>
    </row>
    <row r="2" spans="1:7" ht="12.75" customHeight="1" x14ac:dyDescent="0.2">
      <c r="A2" s="76"/>
      <c r="B2" s="51" t="s">
        <v>23</v>
      </c>
      <c r="C2" s="51"/>
      <c r="D2" s="51"/>
      <c r="E2" s="51"/>
      <c r="F2" s="51"/>
      <c r="G2" s="51"/>
    </row>
    <row r="3" spans="1:7" ht="9" customHeight="1" x14ac:dyDescent="0.2">
      <c r="A3" s="76"/>
      <c r="B3" s="51"/>
      <c r="C3" s="51"/>
      <c r="D3" s="51"/>
      <c r="E3" s="82"/>
      <c r="F3" s="82"/>
      <c r="G3" s="82"/>
    </row>
    <row r="4" spans="1:7" ht="12.75" customHeight="1" x14ac:dyDescent="0.2">
      <c r="A4" s="76"/>
      <c r="B4" s="304" t="s">
        <v>24</v>
      </c>
      <c r="C4" s="305"/>
      <c r="D4" s="305"/>
      <c r="E4" s="305"/>
      <c r="F4" s="305"/>
      <c r="G4" s="305"/>
    </row>
    <row r="5" spans="1:7" ht="12.75" customHeight="1" x14ac:dyDescent="0.2">
      <c r="A5" s="76"/>
      <c r="B5" s="304" t="str">
        <f>UebInstitutQuartal</f>
        <v>1. Quartal 2018</v>
      </c>
      <c r="C5" s="305"/>
      <c r="D5" s="305"/>
      <c r="E5" s="82"/>
      <c r="F5" s="82"/>
      <c r="G5" s="82"/>
    </row>
    <row r="6" spans="1:7" ht="12.75" customHeight="1" x14ac:dyDescent="0.2">
      <c r="A6" s="76"/>
      <c r="B6" s="76"/>
      <c r="C6" s="76"/>
      <c r="D6" s="76"/>
      <c r="E6" s="76"/>
      <c r="F6" s="76"/>
      <c r="G6" s="76"/>
    </row>
    <row r="7" spans="1:7" ht="24" customHeight="1" x14ac:dyDescent="0.2">
      <c r="A7" s="76"/>
      <c r="B7" s="53"/>
    </row>
    <row r="8" spans="1:7" ht="12.75" customHeight="1" x14ac:dyDescent="0.2">
      <c r="A8" s="10">
        <v>0</v>
      </c>
      <c r="B8" s="62" t="s">
        <v>14</v>
      </c>
      <c r="C8" s="55"/>
      <c r="D8" s="306" t="str">
        <f>AktQuartKurz&amp;" "&amp;AktJahr</f>
        <v>Q1 2018</v>
      </c>
      <c r="E8" s="305"/>
      <c r="F8" s="307" t="str">
        <f>AktQuartKurz&amp;" "&amp;(AktJahr-1)</f>
        <v>Q1 2017</v>
      </c>
      <c r="G8" s="305"/>
    </row>
    <row r="9" spans="1:7" ht="12.75" customHeight="1" x14ac:dyDescent="0.2">
      <c r="A9" s="10">
        <v>0</v>
      </c>
      <c r="B9" s="308"/>
      <c r="C9" s="305"/>
      <c r="D9" s="56" t="s">
        <v>25</v>
      </c>
      <c r="E9" s="57" t="s">
        <v>16</v>
      </c>
      <c r="F9" s="56" t="str">
        <f>D9</f>
        <v>Pfandbriefumlauf</v>
      </c>
      <c r="G9" s="57" t="str">
        <f>E9</f>
        <v>Deckungsmasse</v>
      </c>
    </row>
    <row r="10" spans="1:7" ht="12.75" customHeight="1" x14ac:dyDescent="0.2">
      <c r="A10" s="10">
        <v>0</v>
      </c>
      <c r="B10" s="309" t="s">
        <v>26</v>
      </c>
      <c r="C10" s="305"/>
      <c r="D10" s="58" t="str">
        <f>Einheit_Waehrung</f>
        <v>Mio. €</v>
      </c>
      <c r="E10" s="59" t="str">
        <f>D10</f>
        <v>Mio. €</v>
      </c>
      <c r="F10" s="58" t="str">
        <f>D10</f>
        <v>Mio. €</v>
      </c>
      <c r="G10" s="59" t="str">
        <f>E10</f>
        <v>Mio. €</v>
      </c>
    </row>
    <row r="11" spans="1:7" ht="12.75" customHeight="1" x14ac:dyDescent="0.2">
      <c r="A11" s="10">
        <v>0</v>
      </c>
      <c r="B11" s="310" t="s">
        <v>27</v>
      </c>
      <c r="C11" s="305"/>
      <c r="D11" s="70">
        <v>156.6</v>
      </c>
      <c r="E11" s="78">
        <v>872.30000000000007</v>
      </c>
      <c r="F11" s="70">
        <v>309.8</v>
      </c>
      <c r="G11" s="78">
        <v>1331.1</v>
      </c>
    </row>
    <row r="12" spans="1:7" ht="12.75" customHeight="1" x14ac:dyDescent="0.2">
      <c r="A12" s="10">
        <v>0</v>
      </c>
      <c r="B12" s="310" t="s">
        <v>28</v>
      </c>
      <c r="C12" s="305"/>
      <c r="D12" s="70">
        <v>2350.1</v>
      </c>
      <c r="E12" s="78">
        <v>943.5</v>
      </c>
      <c r="F12" s="70">
        <v>2537.4</v>
      </c>
      <c r="G12" s="78">
        <v>1008.2</v>
      </c>
    </row>
    <row r="13" spans="1:7" ht="12.75" customHeight="1" x14ac:dyDescent="0.2">
      <c r="A13" s="10"/>
      <c r="B13" s="310" t="s">
        <v>29</v>
      </c>
      <c r="C13" s="305"/>
      <c r="D13" s="70">
        <v>1207.3</v>
      </c>
      <c r="E13" s="78">
        <v>852.6</v>
      </c>
      <c r="F13" s="70">
        <v>156.6</v>
      </c>
      <c r="G13" s="78">
        <v>1139.4000000000001</v>
      </c>
    </row>
    <row r="14" spans="1:7" ht="12.75" customHeight="1" x14ac:dyDescent="0.2">
      <c r="A14" s="10">
        <v>0</v>
      </c>
      <c r="B14" s="60" t="s">
        <v>30</v>
      </c>
      <c r="C14" s="60"/>
      <c r="D14" s="74">
        <v>1015.2</v>
      </c>
      <c r="E14" s="61">
        <v>796</v>
      </c>
      <c r="F14" s="74">
        <v>2380.1999999999998</v>
      </c>
      <c r="G14" s="61">
        <v>1086.9000000000001</v>
      </c>
    </row>
    <row r="15" spans="1:7" ht="12.75" customHeight="1" x14ac:dyDescent="0.2">
      <c r="A15" s="10">
        <v>0</v>
      </c>
      <c r="B15" s="60" t="s">
        <v>31</v>
      </c>
      <c r="C15" s="60"/>
      <c r="D15" s="74">
        <v>2165.6</v>
      </c>
      <c r="E15" s="61">
        <v>1866</v>
      </c>
      <c r="F15" s="74">
        <v>1788.6</v>
      </c>
      <c r="G15" s="61">
        <v>2031.9</v>
      </c>
    </row>
    <row r="16" spans="1:7" ht="12.75" customHeight="1" x14ac:dyDescent="0.2">
      <c r="A16" s="10">
        <v>0</v>
      </c>
      <c r="B16" s="60" t="s">
        <v>32</v>
      </c>
      <c r="C16" s="60"/>
      <c r="D16" s="74">
        <v>1887.3</v>
      </c>
      <c r="E16" s="61">
        <v>2017.6</v>
      </c>
      <c r="F16" s="74">
        <v>2259.6</v>
      </c>
      <c r="G16" s="61">
        <v>1663.1</v>
      </c>
    </row>
    <row r="17" spans="1:7" ht="12.75" customHeight="1" x14ac:dyDescent="0.2">
      <c r="A17" s="10">
        <v>0</v>
      </c>
      <c r="B17" s="60" t="s">
        <v>33</v>
      </c>
      <c r="C17" s="60"/>
      <c r="D17" s="74">
        <v>1451</v>
      </c>
      <c r="E17" s="61">
        <v>2390.8000000000002</v>
      </c>
      <c r="F17" s="74">
        <v>1885</v>
      </c>
      <c r="G17" s="61">
        <v>1641.5</v>
      </c>
    </row>
    <row r="18" spans="1:7" ht="12.75" customHeight="1" x14ac:dyDescent="0.2">
      <c r="A18" s="10">
        <v>0</v>
      </c>
      <c r="B18" s="310" t="s">
        <v>34</v>
      </c>
      <c r="C18" s="305"/>
      <c r="D18" s="70">
        <v>907.4</v>
      </c>
      <c r="E18" s="78">
        <v>4145.5</v>
      </c>
      <c r="F18" s="70">
        <v>601.30000000000007</v>
      </c>
      <c r="G18" s="78">
        <v>4151.2</v>
      </c>
    </row>
    <row r="19" spans="1:7" ht="12.75" customHeight="1" x14ac:dyDescent="0.2">
      <c r="A19" s="10">
        <v>0</v>
      </c>
      <c r="B19" s="310" t="s">
        <v>35</v>
      </c>
      <c r="C19" s="305"/>
      <c r="D19" s="70">
        <v>217</v>
      </c>
      <c r="E19" s="78">
        <v>97.7</v>
      </c>
      <c r="F19" s="70">
        <v>217</v>
      </c>
      <c r="G19" s="78">
        <v>60.1</v>
      </c>
    </row>
    <row r="20" spans="1:7" ht="20.100000000000001" customHeight="1" x14ac:dyDescent="0.2">
      <c r="A20" s="76"/>
    </row>
    <row r="21" spans="1:7" ht="12.75" customHeight="1" x14ac:dyDescent="0.2">
      <c r="A21" s="10">
        <v>1</v>
      </c>
      <c r="B21" s="62" t="s">
        <v>36</v>
      </c>
      <c r="C21" s="55"/>
      <c r="D21" s="306" t="str">
        <f>AktQuartKurz&amp;" "&amp;AktJahr</f>
        <v>Q1 2018</v>
      </c>
      <c r="E21" s="305"/>
      <c r="F21" s="307" t="str">
        <f>AktQuartKurz&amp;" "&amp;(AktJahr-1)</f>
        <v>Q1 2017</v>
      </c>
      <c r="G21" s="305"/>
    </row>
    <row r="22" spans="1:7" ht="12.75" customHeight="1" x14ac:dyDescent="0.2">
      <c r="A22" s="10">
        <v>1</v>
      </c>
      <c r="B22" s="308"/>
      <c r="C22" s="305"/>
      <c r="D22" s="56" t="s">
        <v>25</v>
      </c>
      <c r="E22" s="57" t="s">
        <v>16</v>
      </c>
      <c r="F22" s="56" t="str">
        <f>D22</f>
        <v>Pfandbriefumlauf</v>
      </c>
      <c r="G22" s="57" t="str">
        <f>E22</f>
        <v>Deckungsmasse</v>
      </c>
    </row>
    <row r="23" spans="1:7" ht="12.75" customHeight="1" x14ac:dyDescent="0.2">
      <c r="A23" s="10">
        <v>1</v>
      </c>
      <c r="B23" s="309" t="s">
        <v>26</v>
      </c>
      <c r="C23" s="305"/>
      <c r="D23" s="58" t="str">
        <f>Einheit_Waehrung</f>
        <v>Mio. €</v>
      </c>
      <c r="E23" s="59" t="str">
        <f>D23</f>
        <v>Mio. €</v>
      </c>
      <c r="F23" s="58" t="str">
        <f>D23</f>
        <v>Mio. €</v>
      </c>
      <c r="G23" s="59" t="str">
        <f>E23</f>
        <v>Mio. €</v>
      </c>
    </row>
    <row r="24" spans="1:7" ht="12.75" customHeight="1" x14ac:dyDescent="0.2">
      <c r="A24" s="10">
        <v>1</v>
      </c>
      <c r="B24" s="310" t="s">
        <v>27</v>
      </c>
      <c r="C24" s="305"/>
      <c r="D24" s="70">
        <v>1607.5</v>
      </c>
      <c r="E24" s="78">
        <v>1205</v>
      </c>
      <c r="F24" s="70">
        <v>2567.6999999999998</v>
      </c>
      <c r="G24" s="78">
        <v>1613.8</v>
      </c>
    </row>
    <row r="25" spans="1:7" ht="12.75" customHeight="1" x14ac:dyDescent="0.2">
      <c r="A25" s="10">
        <v>1</v>
      </c>
      <c r="B25" s="310" t="s">
        <v>28</v>
      </c>
      <c r="C25" s="305"/>
      <c r="D25" s="70">
        <v>1676.5</v>
      </c>
      <c r="E25" s="78">
        <v>1340</v>
      </c>
      <c r="F25" s="70">
        <v>625.1</v>
      </c>
      <c r="G25" s="78">
        <v>968.7</v>
      </c>
    </row>
    <row r="26" spans="1:7" ht="12.75" customHeight="1" x14ac:dyDescent="0.2">
      <c r="A26" s="10"/>
      <c r="B26" s="310" t="s">
        <v>29</v>
      </c>
      <c r="C26" s="305"/>
      <c r="D26" s="70">
        <v>1482.5</v>
      </c>
      <c r="E26" s="78">
        <v>990</v>
      </c>
      <c r="F26" s="70">
        <v>1605.8</v>
      </c>
      <c r="G26" s="78">
        <v>1282.8</v>
      </c>
    </row>
    <row r="27" spans="1:7" ht="12.75" customHeight="1" x14ac:dyDescent="0.2">
      <c r="A27" s="10">
        <v>1</v>
      </c>
      <c r="B27" s="60" t="s">
        <v>30</v>
      </c>
      <c r="C27" s="60"/>
      <c r="D27" s="74">
        <v>1519.6</v>
      </c>
      <c r="E27" s="61">
        <v>1259.5999999999999</v>
      </c>
      <c r="F27" s="74">
        <v>1676.5</v>
      </c>
      <c r="G27" s="61">
        <v>1399.8</v>
      </c>
    </row>
    <row r="28" spans="1:7" ht="12.75" customHeight="1" x14ac:dyDescent="0.2">
      <c r="A28" s="10">
        <v>1</v>
      </c>
      <c r="B28" s="60" t="s">
        <v>31</v>
      </c>
      <c r="C28" s="60"/>
      <c r="D28" s="74">
        <v>563</v>
      </c>
      <c r="E28" s="61">
        <v>2432</v>
      </c>
      <c r="F28" s="74">
        <v>2937.4</v>
      </c>
      <c r="G28" s="61">
        <v>2170.9</v>
      </c>
    </row>
    <row r="29" spans="1:7" ht="12.75" customHeight="1" x14ac:dyDescent="0.2">
      <c r="A29" s="10">
        <v>1</v>
      </c>
      <c r="B29" s="60" t="s">
        <v>32</v>
      </c>
      <c r="C29" s="60"/>
      <c r="D29" s="74">
        <v>1692.5</v>
      </c>
      <c r="E29" s="61">
        <v>2037.7</v>
      </c>
      <c r="F29" s="74">
        <v>573.20000000000005</v>
      </c>
      <c r="G29" s="61">
        <v>2428.9</v>
      </c>
    </row>
    <row r="30" spans="1:7" ht="12.75" customHeight="1" x14ac:dyDescent="0.2">
      <c r="A30" s="10">
        <v>1</v>
      </c>
      <c r="B30" s="60" t="s">
        <v>33</v>
      </c>
      <c r="C30" s="60"/>
      <c r="D30" s="74">
        <v>1409</v>
      </c>
      <c r="E30" s="61">
        <v>2133.1</v>
      </c>
      <c r="F30" s="74">
        <v>1624</v>
      </c>
      <c r="G30" s="61">
        <v>1675.1</v>
      </c>
    </row>
    <row r="31" spans="1:7" ht="12.75" customHeight="1" x14ac:dyDescent="0.2">
      <c r="A31" s="10">
        <v>1</v>
      </c>
      <c r="B31" s="310" t="s">
        <v>34</v>
      </c>
      <c r="C31" s="305"/>
      <c r="D31" s="70">
        <v>4478</v>
      </c>
      <c r="E31" s="78">
        <v>5449.5</v>
      </c>
      <c r="F31" s="70">
        <v>4763.4000000000005</v>
      </c>
      <c r="G31" s="78">
        <v>5938.1</v>
      </c>
    </row>
    <row r="32" spans="1:7" ht="12.75" customHeight="1" x14ac:dyDescent="0.2">
      <c r="A32" s="10">
        <v>1</v>
      </c>
      <c r="B32" s="310" t="s">
        <v>35</v>
      </c>
      <c r="C32" s="305"/>
      <c r="D32" s="74">
        <v>1921.8</v>
      </c>
      <c r="E32" s="61">
        <v>3627.4</v>
      </c>
      <c r="F32" s="74">
        <v>2328.6</v>
      </c>
      <c r="G32" s="61">
        <v>3315.7</v>
      </c>
    </row>
    <row r="33" spans="1:7" ht="20.100000000000001" customHeight="1" x14ac:dyDescent="0.2">
      <c r="A33" s="76"/>
    </row>
    <row r="34" spans="1:7" ht="12.75" customHeight="1" x14ac:dyDescent="0.2">
      <c r="A34" s="10">
        <v>2</v>
      </c>
      <c r="B34" s="62" t="s">
        <v>21</v>
      </c>
      <c r="C34" s="55"/>
      <c r="D34" s="306" t="str">
        <f>AktQuartKurz&amp;" "&amp;AktJahr</f>
        <v>Q1 2018</v>
      </c>
      <c r="E34" s="305"/>
      <c r="F34" s="307" t="str">
        <f>AktQuartKurz&amp;" "&amp;(AktJahr-1)</f>
        <v>Q1 2017</v>
      </c>
      <c r="G34" s="305"/>
    </row>
    <row r="35" spans="1:7" ht="12.75" customHeight="1" x14ac:dyDescent="0.2">
      <c r="A35" s="10">
        <v>2</v>
      </c>
      <c r="B35" s="308"/>
      <c r="C35" s="305"/>
      <c r="D35" s="56" t="s">
        <v>25</v>
      </c>
      <c r="E35" s="57" t="s">
        <v>16</v>
      </c>
      <c r="F35" s="56" t="str">
        <f>D35</f>
        <v>Pfandbriefumlauf</v>
      </c>
      <c r="G35" s="57" t="str">
        <f>E35</f>
        <v>Deckungsmasse</v>
      </c>
    </row>
    <row r="36" spans="1:7" ht="12.75" customHeight="1" x14ac:dyDescent="0.2">
      <c r="A36" s="10">
        <v>2</v>
      </c>
      <c r="B36" s="309" t="s">
        <v>26</v>
      </c>
      <c r="C36" s="305"/>
      <c r="D36" s="58" t="str">
        <f>Einheit_Waehrung</f>
        <v>Mio. €</v>
      </c>
      <c r="E36" s="59" t="str">
        <f>D36</f>
        <v>Mio. €</v>
      </c>
      <c r="F36" s="58" t="str">
        <f>D36</f>
        <v>Mio. €</v>
      </c>
      <c r="G36" s="59" t="str">
        <f>E36</f>
        <v>Mio. €</v>
      </c>
    </row>
    <row r="37" spans="1:7" ht="12.75" customHeight="1" x14ac:dyDescent="0.2">
      <c r="A37" s="10">
        <v>2</v>
      </c>
      <c r="B37" s="310" t="s">
        <v>27</v>
      </c>
      <c r="C37" s="305"/>
      <c r="D37" s="70">
        <v>0</v>
      </c>
      <c r="E37" s="78">
        <v>0</v>
      </c>
      <c r="F37" s="70">
        <v>0</v>
      </c>
      <c r="G37" s="78">
        <v>0</v>
      </c>
    </row>
    <row r="38" spans="1:7" ht="12.75" customHeight="1" x14ac:dyDescent="0.2">
      <c r="A38" s="10">
        <v>2</v>
      </c>
      <c r="B38" s="310" t="s">
        <v>28</v>
      </c>
      <c r="C38" s="305"/>
      <c r="D38" s="70">
        <v>0</v>
      </c>
      <c r="E38" s="78">
        <v>0</v>
      </c>
      <c r="F38" s="70">
        <v>0</v>
      </c>
      <c r="G38" s="78">
        <v>0</v>
      </c>
    </row>
    <row r="39" spans="1:7" ht="12.75" customHeight="1" x14ac:dyDescent="0.2">
      <c r="A39" s="10"/>
      <c r="B39" s="310" t="s">
        <v>29</v>
      </c>
      <c r="C39" s="305"/>
      <c r="D39" s="70">
        <v>0</v>
      </c>
      <c r="E39" s="78">
        <v>0</v>
      </c>
      <c r="F39" s="70">
        <v>0</v>
      </c>
      <c r="G39" s="78">
        <v>0</v>
      </c>
    </row>
    <row r="40" spans="1:7" ht="12.75" customHeight="1" x14ac:dyDescent="0.2">
      <c r="A40" s="10">
        <v>2</v>
      </c>
      <c r="B40" s="60" t="s">
        <v>30</v>
      </c>
      <c r="C40" s="60"/>
      <c r="D40" s="74">
        <v>0</v>
      </c>
      <c r="E40" s="61">
        <v>0</v>
      </c>
      <c r="F40" s="74">
        <v>0</v>
      </c>
      <c r="G40" s="61">
        <v>0</v>
      </c>
    </row>
    <row r="41" spans="1:7" ht="12.75" customHeight="1" x14ac:dyDescent="0.2">
      <c r="A41" s="10">
        <v>2</v>
      </c>
      <c r="B41" s="60" t="s">
        <v>31</v>
      </c>
      <c r="C41" s="60"/>
      <c r="D41" s="74">
        <v>0</v>
      </c>
      <c r="E41" s="61">
        <v>0</v>
      </c>
      <c r="F41" s="74">
        <v>0</v>
      </c>
      <c r="G41" s="61">
        <v>0</v>
      </c>
    </row>
    <row r="42" spans="1:7" ht="12.75" customHeight="1" x14ac:dyDescent="0.2">
      <c r="A42" s="10">
        <v>2</v>
      </c>
      <c r="B42" s="60" t="s">
        <v>32</v>
      </c>
      <c r="C42" s="60"/>
      <c r="D42" s="74">
        <v>0</v>
      </c>
      <c r="E42" s="61">
        <v>0</v>
      </c>
      <c r="F42" s="74">
        <v>0</v>
      </c>
      <c r="G42" s="61">
        <v>0</v>
      </c>
    </row>
    <row r="43" spans="1:7" ht="12.75" customHeight="1" x14ac:dyDescent="0.2">
      <c r="A43" s="10">
        <v>2</v>
      </c>
      <c r="B43" s="60" t="s">
        <v>33</v>
      </c>
      <c r="C43" s="60"/>
      <c r="D43" s="74">
        <v>0</v>
      </c>
      <c r="E43" s="61">
        <v>0</v>
      </c>
      <c r="F43" s="74">
        <v>0</v>
      </c>
      <c r="G43" s="61">
        <v>0</v>
      </c>
    </row>
    <row r="44" spans="1:7" ht="12.75" customHeight="1" x14ac:dyDescent="0.2">
      <c r="A44" s="10">
        <v>2</v>
      </c>
      <c r="B44" s="310" t="s">
        <v>34</v>
      </c>
      <c r="C44" s="305"/>
      <c r="D44" s="70">
        <v>0</v>
      </c>
      <c r="E44" s="78">
        <v>0</v>
      </c>
      <c r="F44" s="70">
        <v>0</v>
      </c>
      <c r="G44" s="78">
        <v>0</v>
      </c>
    </row>
    <row r="45" spans="1:7" ht="12.75" customHeight="1" x14ac:dyDescent="0.2">
      <c r="A45" s="10">
        <v>2</v>
      </c>
      <c r="B45" s="310" t="s">
        <v>35</v>
      </c>
      <c r="C45" s="305"/>
      <c r="D45" s="74">
        <v>0</v>
      </c>
      <c r="E45" s="61">
        <v>0</v>
      </c>
      <c r="F45" s="74">
        <v>0</v>
      </c>
      <c r="G45" s="61">
        <v>0</v>
      </c>
    </row>
    <row r="46" spans="1:7" ht="20.100000000000001" customHeight="1" x14ac:dyDescent="0.2">
      <c r="A46" s="76"/>
    </row>
    <row r="47" spans="1:7" ht="12.75" customHeight="1" x14ac:dyDescent="0.2">
      <c r="A47" s="10">
        <v>3</v>
      </c>
      <c r="B47" s="62" t="s">
        <v>22</v>
      </c>
      <c r="C47" s="55"/>
      <c r="D47" s="306" t="str">
        <f>AktQuartKurz&amp;" "&amp;AktJahr</f>
        <v>Q1 2018</v>
      </c>
      <c r="E47" s="305"/>
      <c r="F47" s="307" t="str">
        <f>AktQuartKurz&amp;" "&amp;(AktJahr-1)</f>
        <v>Q1 2017</v>
      </c>
      <c r="G47" s="305"/>
    </row>
    <row r="48" spans="1:7" ht="12.75" customHeight="1" x14ac:dyDescent="0.2">
      <c r="A48" s="10">
        <v>3</v>
      </c>
      <c r="B48" s="63"/>
      <c r="C48" s="64"/>
      <c r="D48" s="56" t="s">
        <v>25</v>
      </c>
      <c r="E48" s="57" t="s">
        <v>16</v>
      </c>
      <c r="F48" s="56" t="str">
        <f>D48</f>
        <v>Pfandbriefumlauf</v>
      </c>
      <c r="G48" s="57" t="str">
        <f>E48</f>
        <v>Deckungsmasse</v>
      </c>
    </row>
    <row r="49" spans="1:7" ht="12.75" customHeight="1" x14ac:dyDescent="0.2">
      <c r="A49" s="10">
        <v>3</v>
      </c>
      <c r="B49" s="309" t="s">
        <v>26</v>
      </c>
      <c r="C49" s="305"/>
      <c r="D49" s="58" t="str">
        <f>Einheit_Waehrung</f>
        <v>Mio. €</v>
      </c>
      <c r="E49" s="59" t="str">
        <f>D49</f>
        <v>Mio. €</v>
      </c>
      <c r="F49" s="58" t="str">
        <f>D49</f>
        <v>Mio. €</v>
      </c>
      <c r="G49" s="59" t="str">
        <f>E49</f>
        <v>Mio. €</v>
      </c>
    </row>
    <row r="50" spans="1:7" ht="12.75" customHeight="1" x14ac:dyDescent="0.2">
      <c r="A50" s="10">
        <v>3</v>
      </c>
      <c r="B50" s="310" t="s">
        <v>27</v>
      </c>
      <c r="C50" s="305"/>
      <c r="D50" s="70">
        <v>0</v>
      </c>
      <c r="E50" s="78">
        <v>0</v>
      </c>
      <c r="F50" s="70">
        <v>0</v>
      </c>
      <c r="G50" s="78">
        <v>0</v>
      </c>
    </row>
    <row r="51" spans="1:7" ht="12.75" customHeight="1" x14ac:dyDescent="0.2">
      <c r="A51" s="10">
        <v>3</v>
      </c>
      <c r="B51" s="310" t="s">
        <v>28</v>
      </c>
      <c r="C51" s="305"/>
      <c r="D51" s="70">
        <v>0</v>
      </c>
      <c r="E51" s="78">
        <v>0</v>
      </c>
      <c r="F51" s="70">
        <v>0</v>
      </c>
      <c r="G51" s="78">
        <v>0</v>
      </c>
    </row>
    <row r="52" spans="1:7" ht="12.75" customHeight="1" x14ac:dyDescent="0.2">
      <c r="A52" s="10"/>
      <c r="B52" s="310" t="s">
        <v>29</v>
      </c>
      <c r="C52" s="305"/>
      <c r="D52" s="70">
        <v>0</v>
      </c>
      <c r="E52" s="78">
        <v>0</v>
      </c>
      <c r="F52" s="70">
        <v>0</v>
      </c>
      <c r="G52" s="78">
        <v>0</v>
      </c>
    </row>
    <row r="53" spans="1:7" ht="12.75" customHeight="1" x14ac:dyDescent="0.2">
      <c r="A53" s="10">
        <v>3</v>
      </c>
      <c r="B53" s="60" t="s">
        <v>30</v>
      </c>
      <c r="C53" s="60"/>
      <c r="D53" s="74">
        <v>0</v>
      </c>
      <c r="E53" s="61">
        <v>0</v>
      </c>
      <c r="F53" s="74">
        <v>0</v>
      </c>
      <c r="G53" s="61">
        <v>0</v>
      </c>
    </row>
    <row r="54" spans="1:7" ht="12.75" customHeight="1" x14ac:dyDescent="0.2">
      <c r="A54" s="10">
        <v>3</v>
      </c>
      <c r="B54" s="60" t="s">
        <v>31</v>
      </c>
      <c r="C54" s="60"/>
      <c r="D54" s="74">
        <v>0</v>
      </c>
      <c r="E54" s="61">
        <v>0</v>
      </c>
      <c r="F54" s="74">
        <v>0</v>
      </c>
      <c r="G54" s="61">
        <v>0</v>
      </c>
    </row>
    <row r="55" spans="1:7" ht="12.75" customHeight="1" x14ac:dyDescent="0.2">
      <c r="A55" s="10">
        <v>3</v>
      </c>
      <c r="B55" s="60" t="s">
        <v>32</v>
      </c>
      <c r="C55" s="60"/>
      <c r="D55" s="74">
        <v>0</v>
      </c>
      <c r="E55" s="61">
        <v>0</v>
      </c>
      <c r="F55" s="74">
        <v>0</v>
      </c>
      <c r="G55" s="61">
        <v>0</v>
      </c>
    </row>
    <row r="56" spans="1:7" ht="12.75" customHeight="1" x14ac:dyDescent="0.2">
      <c r="A56" s="10">
        <v>3</v>
      </c>
      <c r="B56" s="60" t="s">
        <v>33</v>
      </c>
      <c r="C56" s="60"/>
      <c r="D56" s="74">
        <v>0</v>
      </c>
      <c r="E56" s="61">
        <v>0</v>
      </c>
      <c r="F56" s="74">
        <v>0</v>
      </c>
      <c r="G56" s="61">
        <v>0</v>
      </c>
    </row>
    <row r="57" spans="1:7" ht="12.75" customHeight="1" x14ac:dyDescent="0.2">
      <c r="A57" s="10">
        <v>3</v>
      </c>
      <c r="B57" s="310" t="s">
        <v>34</v>
      </c>
      <c r="C57" s="305"/>
      <c r="D57" s="70">
        <v>0</v>
      </c>
      <c r="E57" s="78">
        <v>0</v>
      </c>
      <c r="F57" s="70">
        <v>0</v>
      </c>
      <c r="G57" s="78">
        <v>0</v>
      </c>
    </row>
    <row r="58" spans="1:7" ht="12.75" customHeight="1" x14ac:dyDescent="0.2">
      <c r="A58" s="10">
        <v>3</v>
      </c>
      <c r="B58" s="310" t="s">
        <v>35</v>
      </c>
      <c r="C58" s="305"/>
      <c r="D58" s="74">
        <v>0</v>
      </c>
      <c r="E58" s="61">
        <v>0</v>
      </c>
      <c r="F58" s="74">
        <v>0</v>
      </c>
      <c r="G58" s="61">
        <v>0</v>
      </c>
    </row>
    <row r="59" spans="1:7" ht="12.75" customHeight="1" x14ac:dyDescent="0.2">
      <c r="B59" s="76"/>
      <c r="C59" s="76"/>
      <c r="D59" s="76"/>
      <c r="E59" s="76"/>
      <c r="F59" s="76"/>
      <c r="G59" s="76"/>
    </row>
    <row r="60" spans="1:7" ht="20.100000000000001" customHeight="1" x14ac:dyDescent="0.2">
      <c r="B60" s="311" t="str">
        <f>IF(INT(AktJahrMonat)&gt;201503,"","Hinweis: Die Restlaufzeiten bis zu 2 Jahren wurden ab Q2 2014 neu gruppiert; daher werden die Vorjahreszahlen nicht abgebildet. ")</f>
        <v/>
      </c>
      <c r="C60" s="305"/>
      <c r="D60" s="305"/>
      <c r="E60" s="305"/>
      <c r="F60" s="305"/>
      <c r="G60" s="305"/>
    </row>
    <row r="61" spans="1:7" ht="6" customHeight="1" x14ac:dyDescent="0.2"/>
  </sheetData>
  <mergeCells count="38">
    <mergeCell ref="B57:C57"/>
    <mergeCell ref="B58:C58"/>
    <mergeCell ref="B60:G60"/>
    <mergeCell ref="F47:G47"/>
    <mergeCell ref="B49:C49"/>
    <mergeCell ref="B50:C50"/>
    <mergeCell ref="B51:C51"/>
    <mergeCell ref="B52:C52"/>
    <mergeCell ref="B38:C38"/>
    <mergeCell ref="B39:C39"/>
    <mergeCell ref="B44:C44"/>
    <mergeCell ref="B45:C45"/>
    <mergeCell ref="D47:E47"/>
    <mergeCell ref="D34:E34"/>
    <mergeCell ref="F34:G34"/>
    <mergeCell ref="B35:C35"/>
    <mergeCell ref="B36:C36"/>
    <mergeCell ref="B37:C37"/>
    <mergeCell ref="B24:C24"/>
    <mergeCell ref="B25:C25"/>
    <mergeCell ref="B26:C26"/>
    <mergeCell ref="B31:C31"/>
    <mergeCell ref="B32:C32"/>
    <mergeCell ref="B19:C19"/>
    <mergeCell ref="D21:E21"/>
    <mergeCell ref="F21:G21"/>
    <mergeCell ref="B22:C22"/>
    <mergeCell ref="B23:C23"/>
    <mergeCell ref="B10:C10"/>
    <mergeCell ref="B11:C11"/>
    <mergeCell ref="B12:C12"/>
    <mergeCell ref="B13:C13"/>
    <mergeCell ref="B18:C18"/>
    <mergeCell ref="B4:G4"/>
    <mergeCell ref="B5:D5"/>
    <mergeCell ref="D8:E8"/>
    <mergeCell ref="F8:G8"/>
    <mergeCell ref="B9:C9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54" customWidth="1"/>
    <col min="2" max="2" width="38.7109375" style="54" customWidth="1"/>
    <col min="3" max="3" width="2.7109375" style="54" customWidth="1"/>
    <col min="4" max="5" width="23.7109375" style="54" customWidth="1"/>
    <col min="6" max="6" width="3.140625" style="54" customWidth="1"/>
    <col min="7" max="257" width="11.42578125" style="54" customWidth="1"/>
    <col min="258" max="1025" width="11.42578125" style="76" customWidth="1"/>
  </cols>
  <sheetData>
    <row r="1" spans="1:257" ht="5.0999999999999996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</row>
    <row r="2" spans="1:257" ht="12.75" customHeight="1" x14ac:dyDescent="0.2">
      <c r="A2" s="76"/>
      <c r="B2" s="82" t="s">
        <v>37</v>
      </c>
      <c r="C2" s="82"/>
      <c r="D2" s="82"/>
      <c r="E2" s="8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  <c r="IW2" s="76"/>
    </row>
    <row r="3" spans="1:257" ht="12.75" customHeight="1" x14ac:dyDescent="0.2">
      <c r="A3" s="76"/>
      <c r="B3" s="5"/>
      <c r="C3" s="5"/>
      <c r="D3" s="5"/>
      <c r="E3" s="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</row>
    <row r="4" spans="1:257" ht="12.75" customHeight="1" x14ac:dyDescent="0.2">
      <c r="A4" s="76"/>
      <c r="B4" s="177" t="s">
        <v>38</v>
      </c>
      <c r="C4" s="177"/>
      <c r="D4" s="177"/>
      <c r="E4" s="177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</row>
    <row r="5" spans="1:257" ht="12.75" customHeight="1" x14ac:dyDescent="0.2">
      <c r="A5" s="76"/>
      <c r="B5" s="312" t="str">
        <f>UebInstitutQuartal</f>
        <v>1. Quartal 2018</v>
      </c>
      <c r="C5" s="305"/>
      <c r="D5" s="305"/>
      <c r="E5" s="305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</row>
    <row r="6" spans="1:257" ht="12.7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</row>
    <row r="7" spans="1:257" ht="12.75" customHeight="1" x14ac:dyDescent="0.2">
      <c r="A7" s="10">
        <v>0</v>
      </c>
      <c r="B7" s="65" t="s">
        <v>39</v>
      </c>
      <c r="C7" s="65"/>
      <c r="D7" s="66" t="str">
        <f>AktQuartKurz&amp;" "&amp;AktJahr</f>
        <v>Q1 2018</v>
      </c>
      <c r="E7" s="66" t="str">
        <f>AktQuartKurz&amp;" "&amp;(AktJahr-1)</f>
        <v>Q1 2017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</row>
    <row r="8" spans="1:257" ht="12.75" customHeight="1" x14ac:dyDescent="0.2">
      <c r="A8" s="10">
        <v>0</v>
      </c>
      <c r="B8" s="67"/>
      <c r="C8" s="67"/>
      <c r="D8" s="68" t="str">
        <f>Einheit_Waehrung</f>
        <v>Mio. €</v>
      </c>
      <c r="E8" s="68" t="str">
        <f>D8</f>
        <v>Mio. €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</row>
    <row r="9" spans="1:257" ht="12.75" customHeight="1" x14ac:dyDescent="0.2">
      <c r="A9" s="10">
        <v>0</v>
      </c>
      <c r="B9" s="69" t="s">
        <v>40</v>
      </c>
      <c r="C9" s="69"/>
      <c r="D9" s="70">
        <v>207.8</v>
      </c>
      <c r="E9" s="71">
        <v>154.6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</row>
    <row r="10" spans="1:257" ht="12.75" customHeight="1" x14ac:dyDescent="0.2">
      <c r="A10" s="10">
        <v>0</v>
      </c>
      <c r="B10" s="72" t="s">
        <v>41</v>
      </c>
      <c r="C10" s="72"/>
      <c r="D10" s="70">
        <v>108</v>
      </c>
      <c r="E10" s="71">
        <v>139.1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</row>
    <row r="11" spans="1:257" ht="12.75" customHeight="1" x14ac:dyDescent="0.2">
      <c r="A11" s="10"/>
      <c r="B11" s="72" t="s">
        <v>42</v>
      </c>
      <c r="C11" s="72"/>
      <c r="D11" s="70">
        <v>1128.2</v>
      </c>
      <c r="E11" s="71">
        <v>1315.5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</row>
    <row r="12" spans="1:257" ht="12.75" customHeight="1" x14ac:dyDescent="0.2">
      <c r="A12" s="10">
        <v>0</v>
      </c>
      <c r="B12" s="72" t="s">
        <v>43</v>
      </c>
      <c r="C12" s="72"/>
      <c r="D12" s="70">
        <v>12193.3</v>
      </c>
      <c r="E12" s="71">
        <v>11616.2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</row>
    <row r="13" spans="1:257" ht="12.75" customHeight="1" x14ac:dyDescent="0.2">
      <c r="A13" s="10">
        <v>0</v>
      </c>
      <c r="B13" s="73" t="s">
        <v>44</v>
      </c>
      <c r="C13" s="73"/>
      <c r="D13" s="74">
        <f>SUM(D9:D12)</f>
        <v>13637.3</v>
      </c>
      <c r="E13" s="163">
        <f>SUM(E9:E12)</f>
        <v>13225.400000000001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</row>
    <row r="14" spans="1:257" ht="12.7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</row>
    <row r="16" spans="1:257" s="75" customFormat="1" ht="12.75" customHeight="1" x14ac:dyDescent="0.2">
      <c r="B16" s="312" t="s">
        <v>45</v>
      </c>
      <c r="C16" s="313"/>
      <c r="D16" s="313"/>
      <c r="E16" s="313"/>
    </row>
    <row r="17" spans="1:257" s="75" customFormat="1" ht="12.75" customHeight="1" x14ac:dyDescent="0.2">
      <c r="B17" s="312" t="str">
        <f>UebInstitutQuartal</f>
        <v>1. Quartal 2018</v>
      </c>
      <c r="C17" s="313"/>
      <c r="D17" s="313"/>
      <c r="E17" s="313"/>
    </row>
    <row r="18" spans="1:257" ht="12.75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</row>
    <row r="19" spans="1:257" ht="12.75" customHeight="1" x14ac:dyDescent="0.2">
      <c r="A19" s="10">
        <v>1</v>
      </c>
      <c r="B19" s="65" t="s">
        <v>39</v>
      </c>
      <c r="C19" s="65"/>
      <c r="D19" s="77" t="str">
        <f>AktQuartKurz&amp;" "&amp;AktJahr</f>
        <v>Q1 2018</v>
      </c>
      <c r="E19" s="66" t="str">
        <f>AktQuartKurz&amp;" "&amp;(AktJahr-1)</f>
        <v>Q1 2017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</row>
    <row r="20" spans="1:257" ht="12.75" customHeight="1" x14ac:dyDescent="0.2">
      <c r="A20" s="10">
        <v>1</v>
      </c>
      <c r="B20" s="67"/>
      <c r="C20" s="67"/>
      <c r="D20" s="68" t="str">
        <f>Einheit_Waehrung</f>
        <v>Mio. €</v>
      </c>
      <c r="E20" s="68" t="str">
        <f>D20</f>
        <v>Mio. €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</row>
    <row r="21" spans="1:257" ht="12.75" customHeight="1" x14ac:dyDescent="0.2">
      <c r="A21" s="10">
        <v>1</v>
      </c>
      <c r="B21" s="69" t="s">
        <v>46</v>
      </c>
      <c r="C21" s="69"/>
      <c r="D21" s="70">
        <v>3857.7</v>
      </c>
      <c r="E21" s="78">
        <v>3887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</row>
    <row r="22" spans="1:257" ht="12.75" customHeight="1" x14ac:dyDescent="0.2">
      <c r="A22" s="10">
        <v>1</v>
      </c>
      <c r="B22" s="72" t="s">
        <v>47</v>
      </c>
      <c r="C22" s="72"/>
      <c r="D22" s="74">
        <v>8301.5</v>
      </c>
      <c r="E22" s="163">
        <v>8072.6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</row>
    <row r="23" spans="1:257" ht="12.75" customHeight="1" x14ac:dyDescent="0.2">
      <c r="A23" s="10">
        <v>1</v>
      </c>
      <c r="B23" s="72" t="s">
        <v>48</v>
      </c>
      <c r="C23" s="79"/>
      <c r="D23" s="80">
        <v>8171.6</v>
      </c>
      <c r="E23" s="81">
        <v>8577.7999999999993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</row>
    <row r="24" spans="1:257" ht="12.75" customHeight="1" x14ac:dyDescent="0.2">
      <c r="A24" s="10">
        <v>1</v>
      </c>
      <c r="B24" s="73" t="s">
        <v>44</v>
      </c>
      <c r="C24" s="73"/>
      <c r="D24" s="74">
        <f>SUM(D21:D23)</f>
        <v>20330.800000000003</v>
      </c>
      <c r="E24" s="163">
        <f>SUM(E21:E23)</f>
        <v>20537.400000000001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</row>
    <row r="25" spans="1:257" ht="12.75" customHeight="1" x14ac:dyDescent="0.2">
      <c r="A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</row>
    <row r="26" spans="1:257" ht="12.75" hidden="1" customHeight="1" x14ac:dyDescent="0.2">
      <c r="A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</row>
    <row r="27" spans="1:257" ht="12.75" customHeight="1" x14ac:dyDescent="0.2">
      <c r="A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</row>
    <row r="28" spans="1:257" s="75" customFormat="1" ht="12.75" customHeight="1" x14ac:dyDescent="0.2">
      <c r="B28" s="312" t="s">
        <v>49</v>
      </c>
      <c r="C28" s="313"/>
      <c r="D28" s="313"/>
      <c r="E28" s="313"/>
    </row>
    <row r="29" spans="1:257" s="75" customFormat="1" ht="12.75" customHeight="1" x14ac:dyDescent="0.2">
      <c r="B29" s="312" t="str">
        <f>UebInstitutQuartal</f>
        <v>1. Quartal 2018</v>
      </c>
      <c r="C29" s="313"/>
      <c r="D29" s="313"/>
      <c r="E29" s="313"/>
    </row>
    <row r="30" spans="1:257" ht="12.7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</row>
    <row r="31" spans="1:257" ht="12.75" customHeight="1" x14ac:dyDescent="0.2">
      <c r="A31" s="10">
        <v>2</v>
      </c>
      <c r="B31" s="65" t="s">
        <v>39</v>
      </c>
      <c r="C31" s="65"/>
      <c r="D31" s="77" t="str">
        <f>AktQuartKurz&amp;" "&amp;AktJahr</f>
        <v>Q1 2018</v>
      </c>
      <c r="E31" s="66" t="str">
        <f>AktQuartKurz&amp;" "&amp;(AktJahr-1)</f>
        <v>Q1 2017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</row>
    <row r="32" spans="1:257" ht="12.75" customHeight="1" x14ac:dyDescent="0.2">
      <c r="A32" s="10">
        <v>2</v>
      </c>
      <c r="B32" s="67"/>
      <c r="C32" s="67"/>
      <c r="D32" s="68" t="str">
        <f>Einheit_Waehrung</f>
        <v>Mio. €</v>
      </c>
      <c r="E32" s="68" t="str">
        <f>D32</f>
        <v>Mio. €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</row>
    <row r="33" spans="1:257" ht="12.75" customHeight="1" x14ac:dyDescent="0.2">
      <c r="A33" s="10">
        <v>2</v>
      </c>
      <c r="B33" s="69" t="s">
        <v>50</v>
      </c>
      <c r="C33" s="69"/>
      <c r="D33" s="70">
        <v>0</v>
      </c>
      <c r="E33" s="78"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</row>
    <row r="34" spans="1:257" ht="12.75" customHeight="1" x14ac:dyDescent="0.2">
      <c r="A34" s="10">
        <v>2</v>
      </c>
      <c r="B34" s="72" t="s">
        <v>51</v>
      </c>
      <c r="C34" s="72"/>
      <c r="D34" s="74">
        <v>0</v>
      </c>
      <c r="E34" s="163"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</row>
    <row r="35" spans="1:257" ht="12.75" customHeight="1" x14ac:dyDescent="0.2">
      <c r="A35" s="10">
        <v>2</v>
      </c>
      <c r="B35" s="72" t="s">
        <v>52</v>
      </c>
      <c r="C35" s="79"/>
      <c r="D35" s="80">
        <v>0</v>
      </c>
      <c r="E35" s="81">
        <v>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</row>
    <row r="36" spans="1:257" ht="12.75" customHeight="1" x14ac:dyDescent="0.2">
      <c r="A36" s="10">
        <v>2</v>
      </c>
      <c r="B36" s="73" t="s">
        <v>44</v>
      </c>
      <c r="C36" s="73"/>
      <c r="D36" s="74">
        <f>SUM(D33:D35)</f>
        <v>0</v>
      </c>
      <c r="E36" s="163">
        <f>SUM(E33:E35)</f>
        <v>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</row>
    <row r="37" spans="1:257" ht="12.75" customHeight="1" x14ac:dyDescent="0.2">
      <c r="A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</row>
    <row r="38" spans="1:257" ht="12.75" hidden="1" customHeight="1" x14ac:dyDescent="0.2">
      <c r="A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</row>
    <row r="39" spans="1:257" ht="12.75" customHeight="1" x14ac:dyDescent="0.2">
      <c r="A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</row>
    <row r="40" spans="1:257" s="75" customFormat="1" ht="12.75" customHeight="1" x14ac:dyDescent="0.2">
      <c r="B40" s="312" t="s">
        <v>53</v>
      </c>
      <c r="C40" s="313"/>
      <c r="D40" s="313"/>
      <c r="E40" s="313"/>
    </row>
    <row r="41" spans="1:257" s="75" customFormat="1" ht="12.75" customHeight="1" x14ac:dyDescent="0.2">
      <c r="B41" s="312" t="str">
        <f>UebInstitutQuartal</f>
        <v>1. Quartal 2018</v>
      </c>
      <c r="C41" s="313"/>
      <c r="D41" s="313"/>
      <c r="E41" s="313"/>
    </row>
    <row r="42" spans="1:257" ht="12.75" customHeight="1" x14ac:dyDescent="0.2">
      <c r="A42" s="76"/>
      <c r="B42" s="76"/>
      <c r="C42" s="76"/>
      <c r="D42" s="76"/>
      <c r="E42" s="76"/>
    </row>
    <row r="43" spans="1:257" ht="12.75" customHeight="1" x14ac:dyDescent="0.2">
      <c r="A43" s="10">
        <v>3</v>
      </c>
      <c r="B43" s="65" t="s">
        <v>39</v>
      </c>
      <c r="C43" s="65"/>
      <c r="D43" s="66" t="str">
        <f>AktQuartKurz&amp;" "&amp;AktJahr</f>
        <v>Q1 2018</v>
      </c>
      <c r="E43" s="66" t="str">
        <f>AktQuartKurz&amp;" "&amp;(AktJahr-1)</f>
        <v>Q1 2017</v>
      </c>
    </row>
    <row r="44" spans="1:257" ht="12.75" customHeight="1" x14ac:dyDescent="0.2">
      <c r="A44" s="10">
        <v>3</v>
      </c>
      <c r="B44" s="67"/>
      <c r="C44" s="67"/>
      <c r="D44" s="68" t="str">
        <f>Einheit_Waehrung</f>
        <v>Mio. €</v>
      </c>
      <c r="E44" s="68" t="str">
        <f>D44</f>
        <v>Mio. €</v>
      </c>
    </row>
    <row r="45" spans="1:257" ht="12.75" customHeight="1" x14ac:dyDescent="0.2">
      <c r="A45" s="10">
        <v>3</v>
      </c>
      <c r="B45" s="69" t="s">
        <v>50</v>
      </c>
      <c r="C45" s="69"/>
      <c r="D45" s="70">
        <v>0</v>
      </c>
      <c r="E45" s="71">
        <v>0</v>
      </c>
    </row>
    <row r="46" spans="1:257" ht="12.75" customHeight="1" x14ac:dyDescent="0.2">
      <c r="A46" s="10">
        <v>3</v>
      </c>
      <c r="B46" s="72" t="s">
        <v>51</v>
      </c>
      <c r="C46" s="72"/>
      <c r="D46" s="74">
        <v>0</v>
      </c>
      <c r="E46" s="163">
        <v>0</v>
      </c>
    </row>
    <row r="47" spans="1:257" ht="12.75" customHeight="1" x14ac:dyDescent="0.2">
      <c r="A47" s="10">
        <v>3</v>
      </c>
      <c r="B47" s="72" t="s">
        <v>52</v>
      </c>
      <c r="C47" s="72"/>
      <c r="D47" s="74">
        <v>0</v>
      </c>
      <c r="E47" s="163">
        <v>0</v>
      </c>
    </row>
    <row r="48" spans="1:257" ht="12.75" customHeight="1" x14ac:dyDescent="0.2">
      <c r="A48" s="10">
        <v>3</v>
      </c>
      <c r="B48" s="73" t="s">
        <v>44</v>
      </c>
      <c r="C48" s="73"/>
      <c r="D48" s="74">
        <f>SUM(D45:D47)</f>
        <v>0</v>
      </c>
      <c r="E48" s="163">
        <f>SUM(E45:E47)</f>
        <v>0</v>
      </c>
    </row>
    <row r="49" spans="2:5" ht="12.75" customHeight="1" x14ac:dyDescent="0.2">
      <c r="B49" s="76"/>
      <c r="C49" s="76"/>
      <c r="D49" s="76"/>
      <c r="E49" s="76"/>
    </row>
    <row r="50" spans="2:5" ht="12.75" hidden="1" customHeight="1" x14ac:dyDescent="0.2">
      <c r="B50" s="76"/>
      <c r="C50" s="76"/>
      <c r="D50" s="76"/>
      <c r="E50" s="76"/>
    </row>
    <row r="51" spans="2:5" ht="12.75" hidden="1" customHeight="1" x14ac:dyDescent="0.2">
      <c r="B51" s="76"/>
      <c r="C51" s="76"/>
      <c r="D51" s="76"/>
      <c r="E51" s="76"/>
    </row>
    <row r="52" spans="2:5" ht="12.75" customHeight="1" x14ac:dyDescent="0.2">
      <c r="B52" s="311" t="str">
        <f>IF(INT(AktJahrMonat)&gt;=201606,"","Hinweis: Die Größengruppen von Öffentlichen Pfandbriefen werden erst ab Q2 2015 erfasst.")</f>
        <v/>
      </c>
      <c r="C52" s="305"/>
      <c r="D52" s="305"/>
      <c r="E52" s="305"/>
    </row>
    <row r="53" spans="2:5" ht="20.100000000000001" customHeight="1" x14ac:dyDescent="0.2">
      <c r="B53" s="311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5"/>
      <c r="D53" s="305"/>
      <c r="E53" s="305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54" customWidth="1"/>
    <col min="2" max="2" width="11.5703125" style="82" hidden="1" customWidth="1"/>
    <col min="3" max="3" width="22.5703125" style="54" customWidth="1"/>
    <col min="4" max="4" width="8.7109375" style="54" customWidth="1"/>
    <col min="5" max="19" width="10.7109375" style="54" customWidth="1"/>
    <col min="20" max="20" width="18.28515625" style="54" customWidth="1"/>
    <col min="21" max="21" width="0.7109375" style="54" customWidth="1"/>
    <col min="22" max="257" width="11.42578125" style="54" customWidth="1"/>
    <col min="258" max="1025" width="11.42578125" style="76" customWidth="1"/>
  </cols>
  <sheetData>
    <row r="1" spans="1:20" ht="5.0999999999999996" customHeight="1" x14ac:dyDescent="0.2">
      <c r="A1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2.75" customHeight="1" x14ac:dyDescent="0.2">
      <c r="B2" s="76"/>
      <c r="C2" s="176" t="s">
        <v>54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2.75" customHeight="1" x14ac:dyDescent="0.2">
      <c r="B3" s="76"/>
      <c r="C3" s="8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12.75" customHeight="1" x14ac:dyDescent="0.2">
      <c r="B4" s="76"/>
      <c r="C4" s="129" t="s">
        <v>55</v>
      </c>
      <c r="D4" s="84"/>
      <c r="E4" s="84"/>
      <c r="F4" s="84"/>
      <c r="G4" s="84"/>
      <c r="H4" s="84"/>
      <c r="I4" s="84"/>
      <c r="J4" s="76"/>
      <c r="K4" s="76"/>
      <c r="L4" s="84"/>
      <c r="M4" s="76"/>
      <c r="N4" s="76"/>
      <c r="O4" s="76"/>
      <c r="P4" s="76"/>
      <c r="Q4" s="76"/>
      <c r="R4" s="76"/>
      <c r="S4" s="76"/>
      <c r="T4" s="76"/>
    </row>
    <row r="5" spans="1:20" ht="12.75" customHeight="1" x14ac:dyDescent="0.2">
      <c r="B5" s="76"/>
      <c r="C5" s="129" t="s">
        <v>56</v>
      </c>
      <c r="D5" s="84"/>
      <c r="E5" s="84"/>
      <c r="F5" s="84"/>
      <c r="G5" s="84"/>
      <c r="H5" s="84"/>
      <c r="I5" s="84"/>
      <c r="J5" s="76"/>
      <c r="K5" s="76"/>
      <c r="L5" s="84"/>
      <c r="M5" s="76"/>
      <c r="N5" s="76"/>
      <c r="O5" s="76"/>
      <c r="P5" s="76"/>
      <c r="Q5" s="76"/>
      <c r="R5" s="76"/>
      <c r="S5" s="76"/>
      <c r="T5" s="76"/>
    </row>
    <row r="6" spans="1:20" ht="12.75" customHeight="1" x14ac:dyDescent="0.2">
      <c r="B6" s="76"/>
      <c r="C6" s="129" t="s">
        <v>57</v>
      </c>
      <c r="D6" s="84"/>
      <c r="E6" s="84"/>
      <c r="F6" s="84"/>
      <c r="G6" s="84"/>
      <c r="H6" s="84"/>
      <c r="I6" s="84"/>
      <c r="J6" s="76"/>
      <c r="K6" s="76"/>
      <c r="L6" s="84"/>
      <c r="M6" s="76"/>
      <c r="N6" s="76"/>
      <c r="O6" s="76"/>
      <c r="P6" s="76"/>
      <c r="Q6" s="76"/>
      <c r="R6" s="76"/>
      <c r="S6" s="76"/>
      <c r="T6" s="76"/>
    </row>
    <row r="7" spans="1:20" ht="15" customHeight="1" x14ac:dyDescent="0.2">
      <c r="B7" s="76"/>
      <c r="C7" s="129" t="str">
        <f>UebInstitutQuartal</f>
        <v>1. Quartal 2018</v>
      </c>
      <c r="D7" s="84"/>
      <c r="E7" s="84"/>
      <c r="F7" s="84"/>
      <c r="G7" s="84"/>
      <c r="H7" s="84"/>
      <c r="I7" s="84"/>
      <c r="J7" s="76"/>
      <c r="K7" s="76"/>
      <c r="L7" s="84"/>
      <c r="M7" s="76"/>
      <c r="N7" s="76"/>
      <c r="O7" s="76"/>
      <c r="P7" s="76"/>
      <c r="Q7" s="76"/>
      <c r="R7" s="76"/>
      <c r="S7" s="76"/>
      <c r="T7" s="76"/>
    </row>
    <row r="8" spans="1:20" ht="12.75" customHeight="1" x14ac:dyDescent="0.2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 customHeight="1" x14ac:dyDescent="0.2">
      <c r="B9" s="76"/>
      <c r="C9" s="85"/>
      <c r="D9" s="85"/>
      <c r="E9" s="86" t="s">
        <v>39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  <c r="T9" s="88"/>
    </row>
    <row r="10" spans="1:20" ht="9" customHeight="1" x14ac:dyDescent="0.2">
      <c r="B10" s="76"/>
      <c r="C10" s="128"/>
      <c r="D10" s="128"/>
      <c r="E10" s="89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314" t="s">
        <v>58</v>
      </c>
      <c r="T10" s="315" t="s">
        <v>59</v>
      </c>
    </row>
    <row r="11" spans="1:20" ht="11.45" customHeight="1" x14ac:dyDescent="0.2">
      <c r="B11" s="76"/>
      <c r="C11" s="128"/>
      <c r="D11" s="128"/>
      <c r="E11" s="90" t="s">
        <v>60</v>
      </c>
      <c r="F11" s="91" t="s">
        <v>61</v>
      </c>
      <c r="G11" s="92"/>
      <c r="H11" s="92"/>
      <c r="I11" s="92"/>
      <c r="J11" s="92"/>
      <c r="K11" s="92"/>
      <c r="L11" s="93"/>
      <c r="M11" s="92"/>
      <c r="N11" s="94"/>
      <c r="O11" s="94"/>
      <c r="P11" s="94"/>
      <c r="Q11" s="94"/>
      <c r="R11" s="95"/>
      <c r="S11" s="305"/>
      <c r="T11" s="305"/>
    </row>
    <row r="12" spans="1:20" ht="11.45" customHeight="1" x14ac:dyDescent="0.2">
      <c r="B12" s="76"/>
      <c r="C12" s="128"/>
      <c r="D12" s="128"/>
      <c r="E12" s="96"/>
      <c r="F12" s="97" t="s">
        <v>62</v>
      </c>
      <c r="G12" s="98"/>
      <c r="H12" s="98"/>
      <c r="I12" s="98"/>
      <c r="J12" s="98"/>
      <c r="K12" s="99"/>
      <c r="L12" s="97" t="s">
        <v>63</v>
      </c>
      <c r="M12" s="98"/>
      <c r="N12" s="98"/>
      <c r="O12" s="98"/>
      <c r="P12" s="98"/>
      <c r="Q12" s="100"/>
      <c r="R12" s="101"/>
      <c r="S12" s="305"/>
      <c r="T12" s="305"/>
    </row>
    <row r="13" spans="1:20" ht="11.45" customHeight="1" x14ac:dyDescent="0.2">
      <c r="B13" s="76"/>
      <c r="C13" s="128"/>
      <c r="D13" s="128"/>
      <c r="E13" s="96"/>
      <c r="F13" s="102" t="str">
        <f>E11</f>
        <v>Insgesamt</v>
      </c>
      <c r="G13" s="103" t="str">
        <f>F11</f>
        <v>davon</v>
      </c>
      <c r="H13" s="104"/>
      <c r="I13" s="104"/>
      <c r="J13" s="104"/>
      <c r="K13" s="104"/>
      <c r="L13" s="105" t="str">
        <f>F13</f>
        <v>Insgesamt</v>
      </c>
      <c r="M13" s="103" t="str">
        <f>G13</f>
        <v>davon</v>
      </c>
      <c r="N13" s="106"/>
      <c r="O13" s="106"/>
      <c r="P13" s="106"/>
      <c r="Q13" s="106"/>
      <c r="R13" s="107"/>
      <c r="S13" s="305"/>
      <c r="T13" s="305"/>
    </row>
    <row r="14" spans="1:20" ht="43.9" customHeight="1" x14ac:dyDescent="0.2">
      <c r="B14" s="76"/>
      <c r="C14" s="128"/>
      <c r="D14" s="128"/>
      <c r="E14" s="108"/>
      <c r="F14" s="109"/>
      <c r="G14" s="110" t="s">
        <v>64</v>
      </c>
      <c r="H14" s="111" t="s">
        <v>65</v>
      </c>
      <c r="I14" s="111" t="s">
        <v>66</v>
      </c>
      <c r="J14" s="112" t="s">
        <v>67</v>
      </c>
      <c r="K14" s="111" t="s">
        <v>68</v>
      </c>
      <c r="L14" s="113"/>
      <c r="M14" s="110" t="s">
        <v>69</v>
      </c>
      <c r="N14" s="111" t="s">
        <v>70</v>
      </c>
      <c r="O14" s="111" t="s">
        <v>71</v>
      </c>
      <c r="P14" s="112" t="s">
        <v>72</v>
      </c>
      <c r="Q14" s="112" t="str">
        <f>J14</f>
        <v>Unfertige und noch nicht ertragfähige Neubauten</v>
      </c>
      <c r="R14" s="111" t="str">
        <f>K14</f>
        <v>Bauplätze</v>
      </c>
      <c r="S14" s="305"/>
      <c r="T14" s="305"/>
    </row>
    <row r="15" spans="1:20" ht="12.75" customHeight="1" x14ac:dyDescent="0.2">
      <c r="B15" s="76"/>
      <c r="C15" s="114" t="s">
        <v>73</v>
      </c>
      <c r="D15" s="115" t="str">
        <f>AktQuartal</f>
        <v>1. Quartal</v>
      </c>
      <c r="E15" s="116" t="str">
        <f>Einheit_Waehrung</f>
        <v>Mio. €</v>
      </c>
      <c r="F15" s="116" t="str">
        <f>E15</f>
        <v>Mio. €</v>
      </c>
      <c r="G15" s="116" t="str">
        <f>E15</f>
        <v>Mio. €</v>
      </c>
      <c r="H15" s="116" t="str">
        <f>E15</f>
        <v>Mio. €</v>
      </c>
      <c r="I15" s="116" t="str">
        <f>E15</f>
        <v>Mio. €</v>
      </c>
      <c r="J15" s="116" t="str">
        <f>E15</f>
        <v>Mio. €</v>
      </c>
      <c r="K15" s="116" t="str">
        <f>E15</f>
        <v>Mio. €</v>
      </c>
      <c r="L15" s="116" t="str">
        <f>E15</f>
        <v>Mio. €</v>
      </c>
      <c r="M15" s="116" t="str">
        <f>L15</f>
        <v>Mio. €</v>
      </c>
      <c r="N15" s="116" t="str">
        <f>L15</f>
        <v>Mio. €</v>
      </c>
      <c r="O15" s="116" t="str">
        <f>L15</f>
        <v>Mio. €</v>
      </c>
      <c r="P15" s="116" t="str">
        <f>L15</f>
        <v>Mio. €</v>
      </c>
      <c r="Q15" s="116" t="str">
        <f>L15</f>
        <v>Mio. €</v>
      </c>
      <c r="R15" s="116" t="str">
        <f>L15</f>
        <v>Mio. €</v>
      </c>
      <c r="S15" s="117" t="str">
        <f>E15</f>
        <v>Mio. €</v>
      </c>
      <c r="T15" s="116" t="str">
        <f>E15</f>
        <v>Mio. €</v>
      </c>
    </row>
    <row r="16" spans="1:20" ht="12.75" customHeight="1" x14ac:dyDescent="0.2">
      <c r="B16" s="176" t="s">
        <v>74</v>
      </c>
      <c r="C16" s="118" t="s">
        <v>75</v>
      </c>
      <c r="D16" s="119" t="str">
        <f>"Jahr "&amp;AktJahr</f>
        <v>Jahr 2018</v>
      </c>
      <c r="E16" s="120">
        <f t="shared" ref="E16:E47" si="0">F16+L16</f>
        <v>13637.300000000001</v>
      </c>
      <c r="F16" s="120">
        <f t="shared" ref="F16:F47" si="1">SUM(G16:K16)</f>
        <v>2660.1</v>
      </c>
      <c r="G16" s="120">
        <v>63.4</v>
      </c>
      <c r="H16" s="120">
        <v>116.8</v>
      </c>
      <c r="I16" s="120">
        <v>2479.6</v>
      </c>
      <c r="J16" s="120">
        <v>0</v>
      </c>
      <c r="K16" s="120">
        <v>0.3</v>
      </c>
      <c r="L16" s="120">
        <f t="shared" ref="L16:L47" si="2">SUM(M16:R16)</f>
        <v>10977.2</v>
      </c>
      <c r="M16" s="120">
        <v>6304</v>
      </c>
      <c r="N16" s="120">
        <v>4079.5</v>
      </c>
      <c r="O16" s="120">
        <v>283.7</v>
      </c>
      <c r="P16" s="120">
        <v>281.5</v>
      </c>
      <c r="Q16" s="120">
        <v>0</v>
      </c>
      <c r="R16" s="120">
        <v>28.5</v>
      </c>
      <c r="S16" s="121">
        <v>0</v>
      </c>
      <c r="T16" s="120">
        <v>0</v>
      </c>
    </row>
    <row r="17" spans="2:20" ht="12.75" customHeight="1" x14ac:dyDescent="0.2">
      <c r="B17" s="76"/>
      <c r="C17" s="114"/>
      <c r="D17" s="114" t="str">
        <f>"Jahr "&amp;(AktJahr-1)</f>
        <v>Jahr 2017</v>
      </c>
      <c r="E17" s="122">
        <f t="shared" si="0"/>
        <v>13225.400000000001</v>
      </c>
      <c r="F17" s="122">
        <f t="shared" si="1"/>
        <v>2693.2000000000003</v>
      </c>
      <c r="G17" s="122">
        <v>50.5</v>
      </c>
      <c r="H17" s="122">
        <v>67.900000000000006</v>
      </c>
      <c r="I17" s="122">
        <v>2574.5</v>
      </c>
      <c r="J17" s="122">
        <v>0</v>
      </c>
      <c r="K17" s="122">
        <v>0.3</v>
      </c>
      <c r="L17" s="122">
        <f t="shared" si="2"/>
        <v>10532.2</v>
      </c>
      <c r="M17" s="122">
        <v>5926</v>
      </c>
      <c r="N17" s="122">
        <v>4040.8</v>
      </c>
      <c r="O17" s="122">
        <v>258.7</v>
      </c>
      <c r="P17" s="122">
        <v>298.5</v>
      </c>
      <c r="Q17" s="122">
        <v>0</v>
      </c>
      <c r="R17" s="122">
        <v>8.1999999999999993</v>
      </c>
      <c r="S17" s="123">
        <v>0</v>
      </c>
      <c r="T17" s="122">
        <v>0</v>
      </c>
    </row>
    <row r="18" spans="2:20" ht="12.75" customHeight="1" x14ac:dyDescent="0.2">
      <c r="B18" s="176" t="s">
        <v>76</v>
      </c>
      <c r="C18" s="118" t="s">
        <v>77</v>
      </c>
      <c r="D18" s="119" t="str">
        <f>$D$16</f>
        <v>Jahr 2018</v>
      </c>
      <c r="E18" s="120">
        <f t="shared" si="0"/>
        <v>7626.3000000000011</v>
      </c>
      <c r="F18" s="120">
        <f t="shared" si="1"/>
        <v>2117.2000000000003</v>
      </c>
      <c r="G18" s="120">
        <v>63.4</v>
      </c>
      <c r="H18" s="120">
        <v>116.8</v>
      </c>
      <c r="I18" s="120">
        <v>1936.7</v>
      </c>
      <c r="J18" s="120">
        <v>0</v>
      </c>
      <c r="K18" s="120">
        <v>0.3</v>
      </c>
      <c r="L18" s="120">
        <f t="shared" si="2"/>
        <v>5509.1</v>
      </c>
      <c r="M18" s="120">
        <v>2335.4</v>
      </c>
      <c r="N18" s="120">
        <v>2679.3</v>
      </c>
      <c r="O18" s="120">
        <v>189.8</v>
      </c>
      <c r="P18" s="120">
        <v>280.89999999999998</v>
      </c>
      <c r="Q18" s="120">
        <v>0</v>
      </c>
      <c r="R18" s="120">
        <v>23.7</v>
      </c>
      <c r="S18" s="121">
        <v>0</v>
      </c>
      <c r="T18" s="120">
        <v>0</v>
      </c>
    </row>
    <row r="19" spans="2:20" ht="12.75" customHeight="1" x14ac:dyDescent="0.2">
      <c r="B19" s="76"/>
      <c r="C19" s="114"/>
      <c r="D19" s="114" t="str">
        <f>$D$17</f>
        <v>Jahr 2017</v>
      </c>
      <c r="E19" s="122">
        <f t="shared" si="0"/>
        <v>8151.1</v>
      </c>
      <c r="F19" s="122">
        <f t="shared" si="1"/>
        <v>2137.4</v>
      </c>
      <c r="G19" s="122">
        <v>50.5</v>
      </c>
      <c r="H19" s="122">
        <v>67.900000000000006</v>
      </c>
      <c r="I19" s="122">
        <v>2018.7</v>
      </c>
      <c r="J19" s="122">
        <v>0</v>
      </c>
      <c r="K19" s="122">
        <v>0.3</v>
      </c>
      <c r="L19" s="122">
        <f t="shared" si="2"/>
        <v>6013.7</v>
      </c>
      <c r="M19" s="122">
        <v>2530.5</v>
      </c>
      <c r="N19" s="122">
        <v>2971.6</v>
      </c>
      <c r="O19" s="122">
        <v>205</v>
      </c>
      <c r="P19" s="122">
        <v>298.39999999999998</v>
      </c>
      <c r="Q19" s="122">
        <v>0</v>
      </c>
      <c r="R19" s="122">
        <v>8.1999999999999993</v>
      </c>
      <c r="S19" s="123">
        <v>0</v>
      </c>
      <c r="T19" s="122">
        <v>0</v>
      </c>
    </row>
    <row r="20" spans="2:20" ht="12.75" customHeight="1" x14ac:dyDescent="0.2">
      <c r="B20" s="124" t="s">
        <v>78</v>
      </c>
      <c r="C20" s="118" t="s">
        <v>79</v>
      </c>
      <c r="D20" s="119" t="str">
        <f>$D$16</f>
        <v>Jahr 2018</v>
      </c>
      <c r="E20" s="120">
        <f t="shared" si="0"/>
        <v>87</v>
      </c>
      <c r="F20" s="120">
        <f t="shared" si="1"/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f t="shared" si="2"/>
        <v>87</v>
      </c>
      <c r="M20" s="120">
        <v>87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1">
        <v>0</v>
      </c>
      <c r="T20" s="120">
        <v>0</v>
      </c>
    </row>
    <row r="21" spans="2:20" ht="12.75" customHeight="1" x14ac:dyDescent="0.2">
      <c r="B21" s="76"/>
      <c r="C21" s="114"/>
      <c r="D21" s="114" t="str">
        <f>$D$17</f>
        <v>Jahr 2017</v>
      </c>
      <c r="E21" s="122">
        <f t="shared" si="0"/>
        <v>14.4</v>
      </c>
      <c r="F21" s="122">
        <f t="shared" si="1"/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f t="shared" si="2"/>
        <v>14.4</v>
      </c>
      <c r="M21" s="122">
        <v>14.4</v>
      </c>
      <c r="N21" s="122">
        <v>0</v>
      </c>
      <c r="O21" s="122">
        <v>0</v>
      </c>
      <c r="P21" s="122">
        <v>0</v>
      </c>
      <c r="Q21" s="122">
        <v>0</v>
      </c>
      <c r="R21" s="122">
        <v>0</v>
      </c>
      <c r="S21" s="123">
        <v>0</v>
      </c>
      <c r="T21" s="122">
        <v>0</v>
      </c>
    </row>
    <row r="22" spans="2:20" ht="12.75" customHeight="1" x14ac:dyDescent="0.2">
      <c r="B22" s="124" t="s">
        <v>80</v>
      </c>
      <c r="C22" s="118" t="s">
        <v>81</v>
      </c>
      <c r="D22" s="119" t="str">
        <f>$D$16</f>
        <v>Jahr 2018</v>
      </c>
      <c r="E22" s="120">
        <f t="shared" si="0"/>
        <v>0</v>
      </c>
      <c r="F22" s="120">
        <f t="shared" si="1"/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f t="shared" si="2"/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1">
        <v>0</v>
      </c>
      <c r="T22" s="120">
        <v>0</v>
      </c>
    </row>
    <row r="23" spans="2:20" ht="12.75" customHeight="1" x14ac:dyDescent="0.2">
      <c r="B23" s="76"/>
      <c r="C23" s="114"/>
      <c r="D23" s="114" t="str">
        <f>$D$17</f>
        <v>Jahr 2017</v>
      </c>
      <c r="E23" s="122">
        <f t="shared" si="0"/>
        <v>0</v>
      </c>
      <c r="F23" s="122">
        <f t="shared" si="1"/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f t="shared" si="2"/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3">
        <v>0</v>
      </c>
      <c r="T23" s="122">
        <v>0</v>
      </c>
    </row>
    <row r="24" spans="2:20" ht="12.75" customHeight="1" x14ac:dyDescent="0.2">
      <c r="B24" s="124" t="s">
        <v>82</v>
      </c>
      <c r="C24" s="118" t="s">
        <v>83</v>
      </c>
      <c r="D24" s="119" t="str">
        <f>$D$16</f>
        <v>Jahr 2018</v>
      </c>
      <c r="E24" s="120">
        <f t="shared" si="0"/>
        <v>0</v>
      </c>
      <c r="F24" s="120">
        <f t="shared" si="1"/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f t="shared" si="2"/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1">
        <v>0</v>
      </c>
      <c r="T24" s="120">
        <v>0</v>
      </c>
    </row>
    <row r="25" spans="2:20" ht="12.75" customHeight="1" x14ac:dyDescent="0.2">
      <c r="B25" s="76"/>
      <c r="C25" s="114"/>
      <c r="D25" s="114" t="str">
        <f>$D$17</f>
        <v>Jahr 2017</v>
      </c>
      <c r="E25" s="122">
        <f t="shared" si="0"/>
        <v>0</v>
      </c>
      <c r="F25" s="122">
        <f t="shared" si="1"/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f t="shared" si="2"/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3">
        <v>0</v>
      </c>
      <c r="T25" s="122">
        <v>0</v>
      </c>
    </row>
    <row r="26" spans="2:20" ht="12.75" customHeight="1" x14ac:dyDescent="0.2">
      <c r="B26" s="124" t="s">
        <v>84</v>
      </c>
      <c r="C26" s="118" t="s">
        <v>85</v>
      </c>
      <c r="D26" s="119" t="str">
        <f>$D$16</f>
        <v>Jahr 2018</v>
      </c>
      <c r="E26" s="120">
        <f t="shared" si="0"/>
        <v>0</v>
      </c>
      <c r="F26" s="120">
        <f t="shared" si="1"/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f t="shared" si="2"/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1">
        <v>0</v>
      </c>
      <c r="T26" s="120">
        <v>0</v>
      </c>
    </row>
    <row r="27" spans="2:20" ht="12.75" customHeight="1" x14ac:dyDescent="0.2">
      <c r="B27" s="76"/>
      <c r="C27" s="114"/>
      <c r="D27" s="114" t="str">
        <f>$D$17</f>
        <v>Jahr 2017</v>
      </c>
      <c r="E27" s="122">
        <f t="shared" si="0"/>
        <v>0</v>
      </c>
      <c r="F27" s="122">
        <f t="shared" si="1"/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f t="shared" si="2"/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3">
        <v>0</v>
      </c>
      <c r="T27" s="122">
        <v>0</v>
      </c>
    </row>
    <row r="28" spans="2:20" ht="12.75" customHeight="1" x14ac:dyDescent="0.2">
      <c r="B28" s="124" t="s">
        <v>86</v>
      </c>
      <c r="C28" s="118" t="s">
        <v>87</v>
      </c>
      <c r="D28" s="119" t="str">
        <f>$D$16</f>
        <v>Jahr 2018</v>
      </c>
      <c r="E28" s="120">
        <f t="shared" si="0"/>
        <v>0</v>
      </c>
      <c r="F28" s="120">
        <f t="shared" si="1"/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f t="shared" si="2"/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1">
        <v>0</v>
      </c>
      <c r="T28" s="120">
        <v>0</v>
      </c>
    </row>
    <row r="29" spans="2:20" ht="12.75" customHeight="1" x14ac:dyDescent="0.2">
      <c r="B29" s="76"/>
      <c r="C29" s="114"/>
      <c r="D29" s="114" t="str">
        <f>$D$17</f>
        <v>Jahr 2017</v>
      </c>
      <c r="E29" s="122">
        <f t="shared" si="0"/>
        <v>0</v>
      </c>
      <c r="F29" s="122">
        <f t="shared" si="1"/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f t="shared" si="2"/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3">
        <v>0</v>
      </c>
      <c r="T29" s="122">
        <v>0</v>
      </c>
    </row>
    <row r="30" spans="2:20" ht="12.75" customHeight="1" x14ac:dyDescent="0.2">
      <c r="B30" s="176" t="s">
        <v>88</v>
      </c>
      <c r="C30" s="118" t="s">
        <v>89</v>
      </c>
      <c r="D30" s="119" t="str">
        <f>$D$16</f>
        <v>Jahr 2018</v>
      </c>
      <c r="E30" s="120">
        <f t="shared" si="0"/>
        <v>1421.4</v>
      </c>
      <c r="F30" s="120">
        <f t="shared" si="1"/>
        <v>16</v>
      </c>
      <c r="G30" s="120">
        <v>0</v>
      </c>
      <c r="H30" s="120">
        <v>0</v>
      </c>
      <c r="I30" s="120">
        <v>16</v>
      </c>
      <c r="J30" s="120">
        <v>0</v>
      </c>
      <c r="K30" s="120">
        <v>0</v>
      </c>
      <c r="L30" s="120">
        <f t="shared" si="2"/>
        <v>1405.4</v>
      </c>
      <c r="M30" s="120">
        <v>1113.5</v>
      </c>
      <c r="N30" s="120">
        <v>291.89999999999998</v>
      </c>
      <c r="O30" s="120">
        <v>0</v>
      </c>
      <c r="P30" s="120">
        <v>0</v>
      </c>
      <c r="Q30" s="120">
        <v>0</v>
      </c>
      <c r="R30" s="120">
        <v>0</v>
      </c>
      <c r="S30" s="121">
        <v>0</v>
      </c>
      <c r="T30" s="120">
        <v>0</v>
      </c>
    </row>
    <row r="31" spans="2:20" ht="12.75" customHeight="1" x14ac:dyDescent="0.2">
      <c r="B31" s="76"/>
      <c r="C31" s="114"/>
      <c r="D31" s="114" t="str">
        <f>$D$17</f>
        <v>Jahr 2017</v>
      </c>
      <c r="E31" s="122">
        <f t="shared" si="0"/>
        <v>1080.2</v>
      </c>
      <c r="F31" s="122">
        <f t="shared" si="1"/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f t="shared" si="2"/>
        <v>1080.2</v>
      </c>
      <c r="M31" s="122">
        <v>917.9</v>
      </c>
      <c r="N31" s="122">
        <v>162.30000000000001</v>
      </c>
      <c r="O31" s="122">
        <v>0</v>
      </c>
      <c r="P31" s="122">
        <v>0</v>
      </c>
      <c r="Q31" s="122">
        <v>0</v>
      </c>
      <c r="R31" s="122">
        <v>0</v>
      </c>
      <c r="S31" s="123">
        <v>0</v>
      </c>
      <c r="T31" s="122">
        <v>0</v>
      </c>
    </row>
    <row r="32" spans="2:20" ht="12.75" customHeight="1" x14ac:dyDescent="0.2">
      <c r="B32" s="176" t="s">
        <v>90</v>
      </c>
      <c r="C32" s="118" t="s">
        <v>91</v>
      </c>
      <c r="D32" s="119" t="str">
        <f>$D$16</f>
        <v>Jahr 2018</v>
      </c>
      <c r="E32" s="120">
        <f t="shared" si="0"/>
        <v>0</v>
      </c>
      <c r="F32" s="120">
        <f t="shared" si="1"/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f t="shared" si="2"/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1">
        <v>0</v>
      </c>
      <c r="T32" s="120">
        <v>0</v>
      </c>
    </row>
    <row r="33" spans="2:20" ht="12.75" customHeight="1" x14ac:dyDescent="0.2">
      <c r="B33" s="76"/>
      <c r="C33" s="114"/>
      <c r="D33" s="114" t="str">
        <f>$D$17</f>
        <v>Jahr 2017</v>
      </c>
      <c r="E33" s="122">
        <f t="shared" si="0"/>
        <v>0</v>
      </c>
      <c r="F33" s="122">
        <f t="shared" si="1"/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f t="shared" si="2"/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3">
        <v>0</v>
      </c>
      <c r="T33" s="122">
        <v>0</v>
      </c>
    </row>
    <row r="34" spans="2:20" ht="12.75" customHeight="1" x14ac:dyDescent="0.2">
      <c r="B34" s="176" t="s">
        <v>92</v>
      </c>
      <c r="C34" s="118" t="s">
        <v>93</v>
      </c>
      <c r="D34" s="119" t="str">
        <f>$D$16</f>
        <v>Jahr 2018</v>
      </c>
      <c r="E34" s="120">
        <f t="shared" si="0"/>
        <v>576</v>
      </c>
      <c r="F34" s="120">
        <f t="shared" si="1"/>
        <v>8.1</v>
      </c>
      <c r="G34" s="120">
        <v>0</v>
      </c>
      <c r="H34" s="120">
        <v>0</v>
      </c>
      <c r="I34" s="120">
        <v>8.1</v>
      </c>
      <c r="J34" s="120">
        <v>0</v>
      </c>
      <c r="K34" s="120">
        <v>0</v>
      </c>
      <c r="L34" s="120">
        <f t="shared" si="2"/>
        <v>567.9</v>
      </c>
      <c r="M34" s="120">
        <v>362.2</v>
      </c>
      <c r="N34" s="120">
        <v>111.2</v>
      </c>
      <c r="O34" s="120">
        <v>93.9</v>
      </c>
      <c r="P34" s="120">
        <v>0.6</v>
      </c>
      <c r="Q34" s="120">
        <v>0</v>
      </c>
      <c r="R34" s="120">
        <v>0</v>
      </c>
      <c r="S34" s="121">
        <v>0</v>
      </c>
      <c r="T34" s="120">
        <v>0</v>
      </c>
    </row>
    <row r="35" spans="2:20" ht="12.75" customHeight="1" x14ac:dyDescent="0.2">
      <c r="B35" s="76"/>
      <c r="C35" s="114"/>
      <c r="D35" s="114" t="str">
        <f>$D$17</f>
        <v>Jahr 2017</v>
      </c>
      <c r="E35" s="122">
        <f t="shared" si="0"/>
        <v>261.89999999999998</v>
      </c>
      <c r="F35" s="122">
        <f t="shared" si="1"/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f t="shared" si="2"/>
        <v>261.89999999999998</v>
      </c>
      <c r="M35" s="122">
        <v>261.89999999999998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3">
        <v>0</v>
      </c>
      <c r="T35" s="122">
        <v>0</v>
      </c>
    </row>
    <row r="36" spans="2:20" ht="12.75" customHeight="1" x14ac:dyDescent="0.2">
      <c r="B36" s="176" t="s">
        <v>94</v>
      </c>
      <c r="C36" s="118" t="s">
        <v>95</v>
      </c>
      <c r="D36" s="119" t="str">
        <f>$D$16</f>
        <v>Jahr 2018</v>
      </c>
      <c r="E36" s="120">
        <f t="shared" si="0"/>
        <v>0</v>
      </c>
      <c r="F36" s="120">
        <f t="shared" si="1"/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f t="shared" si="2"/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1">
        <v>0</v>
      </c>
      <c r="T36" s="120">
        <v>0</v>
      </c>
    </row>
    <row r="37" spans="2:20" ht="12.75" customHeight="1" x14ac:dyDescent="0.2">
      <c r="B37" s="76"/>
      <c r="C37" s="114"/>
      <c r="D37" s="114" t="str">
        <f>$D$17</f>
        <v>Jahr 2017</v>
      </c>
      <c r="E37" s="122">
        <f t="shared" si="0"/>
        <v>0</v>
      </c>
      <c r="F37" s="122">
        <f t="shared" si="1"/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f t="shared" si="2"/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  <c r="S37" s="123">
        <v>0</v>
      </c>
      <c r="T37" s="122">
        <v>0</v>
      </c>
    </row>
    <row r="38" spans="2:20" ht="12.75" customHeight="1" x14ac:dyDescent="0.2">
      <c r="B38" s="176" t="s">
        <v>96</v>
      </c>
      <c r="C38" s="118" t="s">
        <v>97</v>
      </c>
      <c r="D38" s="119" t="str">
        <f>$D$16</f>
        <v>Jahr 2018</v>
      </c>
      <c r="E38" s="120">
        <f t="shared" si="0"/>
        <v>0</v>
      </c>
      <c r="F38" s="120">
        <f t="shared" si="1"/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f t="shared" si="2"/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1">
        <v>0</v>
      </c>
      <c r="T38" s="120">
        <v>0</v>
      </c>
    </row>
    <row r="39" spans="2:20" ht="12.75" customHeight="1" x14ac:dyDescent="0.2">
      <c r="B39" s="76"/>
      <c r="C39" s="114"/>
      <c r="D39" s="114" t="str">
        <f>$D$17</f>
        <v>Jahr 2017</v>
      </c>
      <c r="E39" s="122">
        <f t="shared" si="0"/>
        <v>0</v>
      </c>
      <c r="F39" s="122">
        <f t="shared" si="1"/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f t="shared" si="2"/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3">
        <v>0</v>
      </c>
      <c r="T39" s="122">
        <v>0</v>
      </c>
    </row>
    <row r="40" spans="2:20" ht="12.75" customHeight="1" x14ac:dyDescent="0.2">
      <c r="B40" s="176" t="s">
        <v>98</v>
      </c>
      <c r="C40" s="118" t="s">
        <v>99</v>
      </c>
      <c r="D40" s="119" t="str">
        <f>$D$16</f>
        <v>Jahr 2018</v>
      </c>
      <c r="E40" s="120">
        <f t="shared" si="0"/>
        <v>0</v>
      </c>
      <c r="F40" s="120">
        <f t="shared" si="1"/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f t="shared" si="2"/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1">
        <v>0</v>
      </c>
      <c r="T40" s="120">
        <v>0</v>
      </c>
    </row>
    <row r="41" spans="2:20" ht="12.75" customHeight="1" x14ac:dyDescent="0.2">
      <c r="B41" s="76"/>
      <c r="C41" s="114"/>
      <c r="D41" s="114" t="str">
        <f>$D$17</f>
        <v>Jahr 2017</v>
      </c>
      <c r="E41" s="122">
        <f t="shared" si="0"/>
        <v>0</v>
      </c>
      <c r="F41" s="122">
        <f t="shared" si="1"/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f t="shared" si="2"/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2">
        <v>0</v>
      </c>
      <c r="S41" s="123">
        <v>0</v>
      </c>
      <c r="T41" s="122">
        <v>0</v>
      </c>
    </row>
    <row r="42" spans="2:20" ht="12.75" customHeight="1" x14ac:dyDescent="0.2">
      <c r="B42" s="176" t="s">
        <v>100</v>
      </c>
      <c r="C42" s="118" t="s">
        <v>101</v>
      </c>
      <c r="D42" s="119" t="str">
        <f>$D$16</f>
        <v>Jahr 2018</v>
      </c>
      <c r="E42" s="120">
        <f t="shared" si="0"/>
        <v>0</v>
      </c>
      <c r="F42" s="120">
        <f t="shared" si="1"/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 t="shared" si="2"/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1">
        <v>0</v>
      </c>
      <c r="T42" s="120">
        <v>0</v>
      </c>
    </row>
    <row r="43" spans="2:20" ht="12.75" customHeight="1" x14ac:dyDescent="0.2">
      <c r="B43" s="76"/>
      <c r="C43" s="114"/>
      <c r="D43" s="114" t="str">
        <f>$D$17</f>
        <v>Jahr 2017</v>
      </c>
      <c r="E43" s="122">
        <f t="shared" si="0"/>
        <v>0</v>
      </c>
      <c r="F43" s="122">
        <f t="shared" si="1"/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f t="shared" si="2"/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3">
        <v>0</v>
      </c>
      <c r="T43" s="122">
        <v>0</v>
      </c>
    </row>
    <row r="44" spans="2:20" ht="12.75" customHeight="1" x14ac:dyDescent="0.2">
      <c r="B44" s="176" t="s">
        <v>102</v>
      </c>
      <c r="C44" s="118" t="s">
        <v>103</v>
      </c>
      <c r="D44" s="119" t="str">
        <f>$D$16</f>
        <v>Jahr 2018</v>
      </c>
      <c r="E44" s="120">
        <f t="shared" si="0"/>
        <v>70.2</v>
      </c>
      <c r="F44" s="120">
        <f t="shared" si="1"/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f t="shared" si="2"/>
        <v>70.2</v>
      </c>
      <c r="M44" s="120">
        <v>70.2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1">
        <v>0</v>
      </c>
      <c r="T44" s="120">
        <v>0</v>
      </c>
    </row>
    <row r="45" spans="2:20" ht="12.75" customHeight="1" x14ac:dyDescent="0.2">
      <c r="B45" s="76"/>
      <c r="C45" s="114"/>
      <c r="D45" s="114" t="str">
        <f>$D$17</f>
        <v>Jahr 2017</v>
      </c>
      <c r="E45" s="122">
        <f t="shared" si="0"/>
        <v>70.2</v>
      </c>
      <c r="F45" s="122">
        <f t="shared" si="1"/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f t="shared" si="2"/>
        <v>70.2</v>
      </c>
      <c r="M45" s="122">
        <v>70.2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3">
        <v>0</v>
      </c>
      <c r="T45" s="122">
        <v>0</v>
      </c>
    </row>
    <row r="46" spans="2:20" ht="12.75" customHeight="1" x14ac:dyDescent="0.2">
      <c r="B46" s="176" t="s">
        <v>104</v>
      </c>
      <c r="C46" s="118" t="s">
        <v>105</v>
      </c>
      <c r="D46" s="119" t="str">
        <f>$D$16</f>
        <v>Jahr 2018</v>
      </c>
      <c r="E46" s="120">
        <f t="shared" si="0"/>
        <v>0</v>
      </c>
      <c r="F46" s="120">
        <f t="shared" si="1"/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 t="shared" si="2"/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1">
        <v>0</v>
      </c>
      <c r="T46" s="120">
        <v>0</v>
      </c>
    </row>
    <row r="47" spans="2:20" ht="12.75" customHeight="1" x14ac:dyDescent="0.2">
      <c r="B47" s="76"/>
      <c r="C47" s="114"/>
      <c r="D47" s="114" t="str">
        <f>$D$17</f>
        <v>Jahr 2017</v>
      </c>
      <c r="E47" s="122">
        <f t="shared" si="0"/>
        <v>0</v>
      </c>
      <c r="F47" s="122">
        <f t="shared" si="1"/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f t="shared" si="2"/>
        <v>0</v>
      </c>
      <c r="M47" s="122">
        <v>0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  <c r="S47" s="123">
        <v>0</v>
      </c>
      <c r="T47" s="122">
        <v>0</v>
      </c>
    </row>
    <row r="48" spans="2:20" ht="12.75" customHeight="1" x14ac:dyDescent="0.2">
      <c r="B48" s="176" t="s">
        <v>106</v>
      </c>
      <c r="C48" s="118" t="s">
        <v>107</v>
      </c>
      <c r="D48" s="119" t="str">
        <f>$D$16</f>
        <v>Jahr 2018</v>
      </c>
      <c r="E48" s="120">
        <f t="shared" ref="E48:E79" si="3">F48+L48</f>
        <v>163.4</v>
      </c>
      <c r="F48" s="120">
        <f t="shared" ref="F48:F79" si="4">SUM(G48:K48)</f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f t="shared" ref="L48:L79" si="5">SUM(M48:R48)</f>
        <v>163.4</v>
      </c>
      <c r="M48" s="120">
        <v>157.6</v>
      </c>
      <c r="N48" s="120">
        <v>5.8</v>
      </c>
      <c r="O48" s="120">
        <v>0</v>
      </c>
      <c r="P48" s="120">
        <v>0</v>
      </c>
      <c r="Q48" s="120">
        <v>0</v>
      </c>
      <c r="R48" s="120">
        <v>0</v>
      </c>
      <c r="S48" s="121">
        <v>0</v>
      </c>
      <c r="T48" s="120">
        <v>0</v>
      </c>
    </row>
    <row r="49" spans="2:20" ht="12.75" customHeight="1" x14ac:dyDescent="0.2">
      <c r="B49" s="76"/>
      <c r="C49" s="114"/>
      <c r="D49" s="114" t="str">
        <f>$D$17</f>
        <v>Jahr 2017</v>
      </c>
      <c r="E49" s="122">
        <f t="shared" si="3"/>
        <v>92.5</v>
      </c>
      <c r="F49" s="122">
        <f t="shared" si="4"/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f t="shared" si="5"/>
        <v>92.5</v>
      </c>
      <c r="M49" s="122">
        <v>51.9</v>
      </c>
      <c r="N49" s="122">
        <v>40.6</v>
      </c>
      <c r="O49" s="122">
        <v>0</v>
      </c>
      <c r="P49" s="122">
        <v>0</v>
      </c>
      <c r="Q49" s="122">
        <v>0</v>
      </c>
      <c r="R49" s="122">
        <v>0</v>
      </c>
      <c r="S49" s="123">
        <v>0</v>
      </c>
      <c r="T49" s="122">
        <v>0</v>
      </c>
    </row>
    <row r="50" spans="2:20" ht="12.75" customHeight="1" x14ac:dyDescent="0.2">
      <c r="B50" s="176" t="s">
        <v>108</v>
      </c>
      <c r="C50" s="118" t="s">
        <v>109</v>
      </c>
      <c r="D50" s="119" t="str">
        <f>$D$16</f>
        <v>Jahr 2018</v>
      </c>
      <c r="E50" s="120">
        <f t="shared" si="3"/>
        <v>92.1</v>
      </c>
      <c r="F50" s="120">
        <f t="shared" si="4"/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f t="shared" si="5"/>
        <v>92.1</v>
      </c>
      <c r="M50" s="120">
        <v>24.3</v>
      </c>
      <c r="N50" s="120">
        <v>67.8</v>
      </c>
      <c r="O50" s="120">
        <v>0</v>
      </c>
      <c r="P50" s="120">
        <v>0</v>
      </c>
      <c r="Q50" s="120">
        <v>0</v>
      </c>
      <c r="R50" s="120">
        <v>0</v>
      </c>
      <c r="S50" s="121">
        <v>0</v>
      </c>
      <c r="T50" s="120">
        <v>0</v>
      </c>
    </row>
    <row r="51" spans="2:20" ht="12.75" customHeight="1" x14ac:dyDescent="0.2">
      <c r="B51" s="76"/>
      <c r="C51" s="114"/>
      <c r="D51" s="114" t="str">
        <f>$D$17</f>
        <v>Jahr 2017</v>
      </c>
      <c r="E51" s="122">
        <f t="shared" si="3"/>
        <v>121.3</v>
      </c>
      <c r="F51" s="122">
        <f t="shared" si="4"/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f t="shared" si="5"/>
        <v>121.3</v>
      </c>
      <c r="M51" s="122">
        <v>0</v>
      </c>
      <c r="N51" s="122">
        <v>121.3</v>
      </c>
      <c r="O51" s="122">
        <v>0</v>
      </c>
      <c r="P51" s="122">
        <v>0</v>
      </c>
      <c r="Q51" s="122">
        <v>0</v>
      </c>
      <c r="R51" s="122">
        <v>0</v>
      </c>
      <c r="S51" s="123">
        <v>0</v>
      </c>
      <c r="T51" s="122">
        <v>0</v>
      </c>
    </row>
    <row r="52" spans="2:20" ht="12.75" customHeight="1" x14ac:dyDescent="0.2">
      <c r="B52" s="176" t="s">
        <v>110</v>
      </c>
      <c r="C52" s="118" t="s">
        <v>111</v>
      </c>
      <c r="D52" s="119" t="str">
        <f>$D$16</f>
        <v>Jahr 2018</v>
      </c>
      <c r="E52" s="120">
        <f t="shared" si="3"/>
        <v>904.8</v>
      </c>
      <c r="F52" s="120">
        <f t="shared" si="4"/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 t="shared" si="5"/>
        <v>904.8</v>
      </c>
      <c r="M52" s="120">
        <v>403.9</v>
      </c>
      <c r="N52" s="120">
        <v>500.9</v>
      </c>
      <c r="O52" s="120">
        <v>0</v>
      </c>
      <c r="P52" s="120">
        <v>0</v>
      </c>
      <c r="Q52" s="120">
        <v>0</v>
      </c>
      <c r="R52" s="120">
        <v>0</v>
      </c>
      <c r="S52" s="121">
        <v>0</v>
      </c>
      <c r="T52" s="120">
        <v>0</v>
      </c>
    </row>
    <row r="53" spans="2:20" ht="12.75" customHeight="1" x14ac:dyDescent="0.2">
      <c r="B53" s="76"/>
      <c r="C53" s="114"/>
      <c r="D53" s="114" t="str">
        <f>$D$17</f>
        <v>Jahr 2017</v>
      </c>
      <c r="E53" s="122">
        <f t="shared" si="3"/>
        <v>894.5</v>
      </c>
      <c r="F53" s="122">
        <f t="shared" si="4"/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f t="shared" si="5"/>
        <v>894.5</v>
      </c>
      <c r="M53" s="122">
        <v>447.1</v>
      </c>
      <c r="N53" s="122">
        <v>393.7</v>
      </c>
      <c r="O53" s="122">
        <v>53.7</v>
      </c>
      <c r="P53" s="122">
        <v>0</v>
      </c>
      <c r="Q53" s="122">
        <v>0</v>
      </c>
      <c r="R53" s="122">
        <v>0</v>
      </c>
      <c r="S53" s="123">
        <v>0</v>
      </c>
      <c r="T53" s="122">
        <v>0</v>
      </c>
    </row>
    <row r="54" spans="2:20" ht="12.75" customHeight="1" x14ac:dyDescent="0.2">
      <c r="B54" s="176" t="s">
        <v>112</v>
      </c>
      <c r="C54" s="118" t="s">
        <v>113</v>
      </c>
      <c r="D54" s="119" t="str">
        <f>$D$16</f>
        <v>Jahr 2018</v>
      </c>
      <c r="E54" s="120">
        <f t="shared" si="3"/>
        <v>0</v>
      </c>
      <c r="F54" s="120">
        <f t="shared" si="4"/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f t="shared" si="5"/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1">
        <v>0</v>
      </c>
      <c r="T54" s="120">
        <v>0</v>
      </c>
    </row>
    <row r="55" spans="2:20" ht="12.75" customHeight="1" x14ac:dyDescent="0.2">
      <c r="B55" s="76"/>
      <c r="C55" s="114"/>
      <c r="D55" s="114" t="str">
        <f>$D$17</f>
        <v>Jahr 2017</v>
      </c>
      <c r="E55" s="122">
        <f t="shared" si="3"/>
        <v>0</v>
      </c>
      <c r="F55" s="122">
        <f t="shared" si="4"/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f t="shared" si="5"/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3">
        <v>0</v>
      </c>
      <c r="T55" s="122">
        <v>0</v>
      </c>
    </row>
    <row r="56" spans="2:20" ht="12.75" customHeight="1" x14ac:dyDescent="0.2">
      <c r="B56" s="176" t="s">
        <v>114</v>
      </c>
      <c r="C56" s="118" t="s">
        <v>115</v>
      </c>
      <c r="D56" s="119" t="str">
        <f>$D$16</f>
        <v>Jahr 2018</v>
      </c>
      <c r="E56" s="120">
        <f t="shared" si="3"/>
        <v>0</v>
      </c>
      <c r="F56" s="120">
        <f t="shared" si="4"/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f t="shared" si="5"/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1">
        <v>0</v>
      </c>
      <c r="T56" s="120">
        <v>0</v>
      </c>
    </row>
    <row r="57" spans="2:20" ht="12.75" customHeight="1" x14ac:dyDescent="0.2">
      <c r="B57" s="76"/>
      <c r="C57" s="114"/>
      <c r="D57" s="114" t="str">
        <f>$D$17</f>
        <v>Jahr 2017</v>
      </c>
      <c r="E57" s="122">
        <f t="shared" si="3"/>
        <v>0</v>
      </c>
      <c r="F57" s="122">
        <f t="shared" si="4"/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f t="shared" si="5"/>
        <v>0</v>
      </c>
      <c r="M57" s="122">
        <v>0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  <c r="S57" s="123">
        <v>0</v>
      </c>
      <c r="T57" s="122">
        <v>0</v>
      </c>
    </row>
    <row r="58" spans="2:20" ht="12.75" customHeight="1" x14ac:dyDescent="0.2">
      <c r="B58" s="176" t="s">
        <v>116</v>
      </c>
      <c r="C58" s="118" t="s">
        <v>117</v>
      </c>
      <c r="D58" s="119" t="str">
        <f>$D$16</f>
        <v>Jahr 2018</v>
      </c>
      <c r="E58" s="120">
        <f t="shared" si="3"/>
        <v>203.4</v>
      </c>
      <c r="F58" s="120">
        <f t="shared" si="4"/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f t="shared" si="5"/>
        <v>203.4</v>
      </c>
      <c r="M58" s="120">
        <v>102.4</v>
      </c>
      <c r="N58" s="120">
        <v>101</v>
      </c>
      <c r="O58" s="120">
        <v>0</v>
      </c>
      <c r="P58" s="120">
        <v>0</v>
      </c>
      <c r="Q58" s="120">
        <v>0</v>
      </c>
      <c r="R58" s="120">
        <v>0</v>
      </c>
      <c r="S58" s="121">
        <v>0</v>
      </c>
      <c r="T58" s="120">
        <v>0</v>
      </c>
    </row>
    <row r="59" spans="2:20" ht="12.75" customHeight="1" x14ac:dyDescent="0.2">
      <c r="B59" s="76"/>
      <c r="C59" s="114"/>
      <c r="D59" s="114" t="str">
        <f>$D$17</f>
        <v>Jahr 2017</v>
      </c>
      <c r="E59" s="122">
        <f t="shared" si="3"/>
        <v>141.69999999999999</v>
      </c>
      <c r="F59" s="122">
        <f t="shared" si="4"/>
        <v>101.8</v>
      </c>
      <c r="G59" s="122">
        <v>0</v>
      </c>
      <c r="H59" s="122">
        <v>0</v>
      </c>
      <c r="I59" s="122">
        <v>101.8</v>
      </c>
      <c r="J59" s="122">
        <v>0</v>
      </c>
      <c r="K59" s="122">
        <v>0</v>
      </c>
      <c r="L59" s="122">
        <f t="shared" si="5"/>
        <v>39.9</v>
      </c>
      <c r="M59" s="122">
        <v>29.7</v>
      </c>
      <c r="N59" s="122">
        <v>10.1</v>
      </c>
      <c r="O59" s="122">
        <v>0</v>
      </c>
      <c r="P59" s="122">
        <v>0.1</v>
      </c>
      <c r="Q59" s="122">
        <v>0</v>
      </c>
      <c r="R59" s="122">
        <v>0</v>
      </c>
      <c r="S59" s="123">
        <v>0</v>
      </c>
      <c r="T59" s="122">
        <v>0</v>
      </c>
    </row>
    <row r="60" spans="2:20" ht="12.75" customHeight="1" x14ac:dyDescent="0.2">
      <c r="B60" s="176" t="s">
        <v>118</v>
      </c>
      <c r="C60" s="118" t="s">
        <v>119</v>
      </c>
      <c r="D60" s="119" t="str">
        <f>$D$16</f>
        <v>Jahr 2018</v>
      </c>
      <c r="E60" s="120">
        <f t="shared" si="3"/>
        <v>0</v>
      </c>
      <c r="F60" s="120">
        <f t="shared" si="4"/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f t="shared" si="5"/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1">
        <v>0</v>
      </c>
      <c r="T60" s="120">
        <v>0</v>
      </c>
    </row>
    <row r="61" spans="2:20" ht="12.75" customHeight="1" x14ac:dyDescent="0.2">
      <c r="B61" s="76"/>
      <c r="C61" s="114"/>
      <c r="D61" s="114" t="str">
        <f>$D$17</f>
        <v>Jahr 2017</v>
      </c>
      <c r="E61" s="122">
        <f t="shared" si="3"/>
        <v>0</v>
      </c>
      <c r="F61" s="122">
        <f t="shared" si="4"/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f t="shared" si="5"/>
        <v>0</v>
      </c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  <c r="S61" s="123">
        <v>0</v>
      </c>
      <c r="T61" s="122">
        <v>0</v>
      </c>
    </row>
    <row r="62" spans="2:20" ht="12.75" customHeight="1" x14ac:dyDescent="0.2">
      <c r="B62" s="176" t="s">
        <v>120</v>
      </c>
      <c r="C62" s="118" t="s">
        <v>121</v>
      </c>
      <c r="D62" s="119" t="str">
        <f>$D$16</f>
        <v>Jahr 2018</v>
      </c>
      <c r="E62" s="120">
        <f t="shared" si="3"/>
        <v>0</v>
      </c>
      <c r="F62" s="120">
        <f t="shared" si="4"/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f t="shared" si="5"/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1">
        <v>0</v>
      </c>
      <c r="T62" s="120">
        <v>0</v>
      </c>
    </row>
    <row r="63" spans="2:20" ht="12.75" customHeight="1" x14ac:dyDescent="0.2">
      <c r="B63" s="76"/>
      <c r="C63" s="114"/>
      <c r="D63" s="114" t="str">
        <f>$D$17</f>
        <v>Jahr 2017</v>
      </c>
      <c r="E63" s="122">
        <f t="shared" si="3"/>
        <v>0</v>
      </c>
      <c r="F63" s="122">
        <f t="shared" si="4"/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f t="shared" si="5"/>
        <v>0</v>
      </c>
      <c r="M63" s="122">
        <v>0</v>
      </c>
      <c r="N63" s="122">
        <v>0</v>
      </c>
      <c r="O63" s="122">
        <v>0</v>
      </c>
      <c r="P63" s="122">
        <v>0</v>
      </c>
      <c r="Q63" s="122">
        <v>0</v>
      </c>
      <c r="R63" s="122">
        <v>0</v>
      </c>
      <c r="S63" s="123">
        <v>0</v>
      </c>
      <c r="T63" s="122">
        <v>0</v>
      </c>
    </row>
    <row r="64" spans="2:20" ht="12.75" customHeight="1" x14ac:dyDescent="0.2">
      <c r="B64" s="176" t="s">
        <v>122</v>
      </c>
      <c r="C64" s="118" t="s">
        <v>123</v>
      </c>
      <c r="D64" s="119" t="str">
        <f>$D$16</f>
        <v>Jahr 2018</v>
      </c>
      <c r="E64" s="120">
        <f t="shared" si="3"/>
        <v>0</v>
      </c>
      <c r="F64" s="120">
        <f t="shared" si="4"/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f t="shared" si="5"/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1">
        <v>0</v>
      </c>
      <c r="T64" s="120">
        <v>0</v>
      </c>
    </row>
    <row r="65" spans="2:20" ht="12.75" customHeight="1" x14ac:dyDescent="0.2">
      <c r="B65" s="76"/>
      <c r="C65" s="114"/>
      <c r="D65" s="114" t="str">
        <f>$D$17</f>
        <v>Jahr 2017</v>
      </c>
      <c r="E65" s="122">
        <f t="shared" si="3"/>
        <v>0</v>
      </c>
      <c r="F65" s="122">
        <f t="shared" si="4"/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f t="shared" si="5"/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3">
        <v>0</v>
      </c>
      <c r="T65" s="122">
        <v>0</v>
      </c>
    </row>
    <row r="66" spans="2:20" ht="12.75" customHeight="1" x14ac:dyDescent="0.2">
      <c r="B66" s="176" t="s">
        <v>124</v>
      </c>
      <c r="C66" s="118" t="s">
        <v>125</v>
      </c>
      <c r="D66" s="119" t="str">
        <f>$D$16</f>
        <v>Jahr 2018</v>
      </c>
      <c r="E66" s="120">
        <f t="shared" si="3"/>
        <v>223.3</v>
      </c>
      <c r="F66" s="120">
        <f t="shared" si="4"/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f t="shared" si="5"/>
        <v>223.3</v>
      </c>
      <c r="M66" s="120">
        <v>34.799999999999997</v>
      </c>
      <c r="N66" s="120">
        <v>183.7</v>
      </c>
      <c r="O66" s="120">
        <v>0</v>
      </c>
      <c r="P66" s="120">
        <v>0</v>
      </c>
      <c r="Q66" s="120">
        <v>0</v>
      </c>
      <c r="R66" s="120">
        <v>4.8</v>
      </c>
      <c r="S66" s="121">
        <v>0</v>
      </c>
      <c r="T66" s="120">
        <v>0</v>
      </c>
    </row>
    <row r="67" spans="2:20" ht="12.75" customHeight="1" x14ac:dyDescent="0.2">
      <c r="B67" s="76"/>
      <c r="C67" s="114"/>
      <c r="D67" s="114" t="str">
        <f>$D$17</f>
        <v>Jahr 2017</v>
      </c>
      <c r="E67" s="122">
        <f t="shared" si="3"/>
        <v>240.70000000000002</v>
      </c>
      <c r="F67" s="122">
        <f t="shared" si="4"/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f t="shared" si="5"/>
        <v>240.70000000000002</v>
      </c>
      <c r="M67" s="122">
        <v>40.4</v>
      </c>
      <c r="N67" s="122">
        <v>200.3</v>
      </c>
      <c r="O67" s="122">
        <v>0</v>
      </c>
      <c r="P67" s="122">
        <v>0</v>
      </c>
      <c r="Q67" s="122">
        <v>0</v>
      </c>
      <c r="R67" s="122">
        <v>0</v>
      </c>
      <c r="S67" s="123">
        <v>0</v>
      </c>
      <c r="T67" s="122">
        <v>0</v>
      </c>
    </row>
    <row r="68" spans="2:20" ht="12.75" customHeight="1" x14ac:dyDescent="0.2">
      <c r="B68" s="176" t="s">
        <v>126</v>
      </c>
      <c r="C68" s="118" t="s">
        <v>127</v>
      </c>
      <c r="D68" s="119" t="str">
        <f>$D$16</f>
        <v>Jahr 2018</v>
      </c>
      <c r="E68" s="120">
        <f t="shared" si="3"/>
        <v>0</v>
      </c>
      <c r="F68" s="120">
        <f t="shared" si="4"/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f t="shared" si="5"/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1">
        <v>0</v>
      </c>
      <c r="T68" s="120">
        <v>0</v>
      </c>
    </row>
    <row r="69" spans="2:20" ht="12.75" customHeight="1" x14ac:dyDescent="0.2">
      <c r="B69" s="76"/>
      <c r="C69" s="114"/>
      <c r="D69" s="114" t="str">
        <f>$D$17</f>
        <v>Jahr 2017</v>
      </c>
      <c r="E69" s="122">
        <f t="shared" si="3"/>
        <v>0</v>
      </c>
      <c r="F69" s="122">
        <f t="shared" si="4"/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f t="shared" si="5"/>
        <v>0</v>
      </c>
      <c r="M69" s="122">
        <v>0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  <c r="S69" s="123">
        <v>0</v>
      </c>
      <c r="T69" s="122">
        <v>0</v>
      </c>
    </row>
    <row r="70" spans="2:20" ht="12.75" customHeight="1" x14ac:dyDescent="0.2">
      <c r="B70" s="176" t="s">
        <v>128</v>
      </c>
      <c r="C70" s="118" t="s">
        <v>129</v>
      </c>
      <c r="D70" s="119" t="str">
        <f>$D$16</f>
        <v>Jahr 2018</v>
      </c>
      <c r="E70" s="120">
        <f t="shared" si="3"/>
        <v>0</v>
      </c>
      <c r="F70" s="120">
        <f t="shared" si="4"/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f t="shared" si="5"/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1">
        <v>0</v>
      </c>
      <c r="T70" s="120">
        <v>0</v>
      </c>
    </row>
    <row r="71" spans="2:20" ht="12.75" customHeight="1" x14ac:dyDescent="0.2">
      <c r="B71" s="76"/>
      <c r="C71" s="114"/>
      <c r="D71" s="114" t="str">
        <f>$D$17</f>
        <v>Jahr 2017</v>
      </c>
      <c r="E71" s="122">
        <f t="shared" si="3"/>
        <v>0</v>
      </c>
      <c r="F71" s="122">
        <f t="shared" si="4"/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f t="shared" si="5"/>
        <v>0</v>
      </c>
      <c r="M71" s="122">
        <v>0</v>
      </c>
      <c r="N71" s="122">
        <v>0</v>
      </c>
      <c r="O71" s="122">
        <v>0</v>
      </c>
      <c r="P71" s="122">
        <v>0</v>
      </c>
      <c r="Q71" s="122">
        <v>0</v>
      </c>
      <c r="R71" s="122">
        <v>0</v>
      </c>
      <c r="S71" s="123">
        <v>0</v>
      </c>
      <c r="T71" s="122">
        <v>0</v>
      </c>
    </row>
    <row r="72" spans="2:20" ht="12.75" customHeight="1" x14ac:dyDescent="0.2">
      <c r="B72" s="176" t="s">
        <v>130</v>
      </c>
      <c r="C72" s="118" t="s">
        <v>131</v>
      </c>
      <c r="D72" s="119" t="str">
        <f>$D$16</f>
        <v>Jahr 2018</v>
      </c>
      <c r="E72" s="120">
        <f t="shared" si="3"/>
        <v>0</v>
      </c>
      <c r="F72" s="120">
        <f t="shared" si="4"/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f t="shared" si="5"/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1">
        <v>0</v>
      </c>
      <c r="T72" s="120">
        <v>0</v>
      </c>
    </row>
    <row r="73" spans="2:20" ht="12.75" customHeight="1" x14ac:dyDescent="0.2">
      <c r="B73" s="76"/>
      <c r="C73" s="114"/>
      <c r="D73" s="114" t="str">
        <f>$D$17</f>
        <v>Jahr 2017</v>
      </c>
      <c r="E73" s="122">
        <f t="shared" si="3"/>
        <v>0</v>
      </c>
      <c r="F73" s="122">
        <f t="shared" si="4"/>
        <v>0</v>
      </c>
      <c r="G73" s="122">
        <v>0</v>
      </c>
      <c r="H73" s="122">
        <v>0</v>
      </c>
      <c r="I73" s="122">
        <v>0</v>
      </c>
      <c r="J73" s="122">
        <v>0</v>
      </c>
      <c r="K73" s="122">
        <v>0</v>
      </c>
      <c r="L73" s="122">
        <f t="shared" si="5"/>
        <v>0</v>
      </c>
      <c r="M73" s="122">
        <v>0</v>
      </c>
      <c r="N73" s="122">
        <v>0</v>
      </c>
      <c r="O73" s="122">
        <v>0</v>
      </c>
      <c r="P73" s="122">
        <v>0</v>
      </c>
      <c r="Q73" s="122">
        <v>0</v>
      </c>
      <c r="R73" s="122">
        <v>0</v>
      </c>
      <c r="S73" s="123">
        <v>0</v>
      </c>
      <c r="T73" s="122">
        <v>0</v>
      </c>
    </row>
    <row r="74" spans="2:20" ht="12.75" customHeight="1" x14ac:dyDescent="0.2">
      <c r="B74" s="176" t="s">
        <v>132</v>
      </c>
      <c r="C74" s="118" t="s">
        <v>133</v>
      </c>
      <c r="D74" s="119" t="str">
        <f>$D$16</f>
        <v>Jahr 2018</v>
      </c>
      <c r="E74" s="120">
        <f t="shared" si="3"/>
        <v>0</v>
      </c>
      <c r="F74" s="120">
        <f t="shared" si="4"/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f t="shared" si="5"/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1">
        <v>0</v>
      </c>
      <c r="T74" s="120">
        <v>0</v>
      </c>
    </row>
    <row r="75" spans="2:20" ht="12.75" customHeight="1" x14ac:dyDescent="0.2">
      <c r="B75" s="76"/>
      <c r="C75" s="114"/>
      <c r="D75" s="114" t="str">
        <f>$D$17</f>
        <v>Jahr 2017</v>
      </c>
      <c r="E75" s="122">
        <f t="shared" si="3"/>
        <v>0</v>
      </c>
      <c r="F75" s="122">
        <f t="shared" si="4"/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f t="shared" si="5"/>
        <v>0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  <c r="R75" s="122">
        <v>0</v>
      </c>
      <c r="S75" s="123">
        <v>0</v>
      </c>
      <c r="T75" s="122">
        <v>0</v>
      </c>
    </row>
    <row r="76" spans="2:20" ht="12.75" customHeight="1" x14ac:dyDescent="0.2">
      <c r="B76" s="176" t="s">
        <v>134</v>
      </c>
      <c r="C76" s="118" t="s">
        <v>135</v>
      </c>
      <c r="D76" s="119" t="str">
        <f>$D$16</f>
        <v>Jahr 2018</v>
      </c>
      <c r="E76" s="120">
        <f t="shared" si="3"/>
        <v>0</v>
      </c>
      <c r="F76" s="120">
        <f t="shared" si="4"/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f t="shared" si="5"/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1">
        <v>0</v>
      </c>
      <c r="T76" s="120">
        <v>0</v>
      </c>
    </row>
    <row r="77" spans="2:20" ht="12.75" customHeight="1" x14ac:dyDescent="0.2">
      <c r="B77" s="76"/>
      <c r="C77" s="114"/>
      <c r="D77" s="114" t="str">
        <f>$D$17</f>
        <v>Jahr 2017</v>
      </c>
      <c r="E77" s="122">
        <f t="shared" si="3"/>
        <v>0</v>
      </c>
      <c r="F77" s="122">
        <f t="shared" si="4"/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f t="shared" si="5"/>
        <v>0</v>
      </c>
      <c r="M77" s="122">
        <v>0</v>
      </c>
      <c r="N77" s="122">
        <v>0</v>
      </c>
      <c r="O77" s="122">
        <v>0</v>
      </c>
      <c r="P77" s="122">
        <v>0</v>
      </c>
      <c r="Q77" s="122">
        <v>0</v>
      </c>
      <c r="R77" s="122">
        <v>0</v>
      </c>
      <c r="S77" s="123">
        <v>0</v>
      </c>
      <c r="T77" s="122">
        <v>0</v>
      </c>
    </row>
    <row r="78" spans="2:20" ht="12.75" customHeight="1" x14ac:dyDescent="0.2">
      <c r="B78" s="176" t="s">
        <v>136</v>
      </c>
      <c r="C78" s="118" t="s">
        <v>137</v>
      </c>
      <c r="D78" s="119" t="str">
        <f>$D$16</f>
        <v>Jahr 2018</v>
      </c>
      <c r="E78" s="120">
        <f t="shared" si="3"/>
        <v>0</v>
      </c>
      <c r="F78" s="120">
        <f t="shared" si="4"/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f t="shared" si="5"/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1">
        <v>0</v>
      </c>
      <c r="T78" s="120">
        <v>0</v>
      </c>
    </row>
    <row r="79" spans="2:20" ht="12.75" customHeight="1" x14ac:dyDescent="0.2">
      <c r="B79" s="76"/>
      <c r="C79" s="114"/>
      <c r="D79" s="114" t="str">
        <f>$D$17</f>
        <v>Jahr 2017</v>
      </c>
      <c r="E79" s="122">
        <f t="shared" si="3"/>
        <v>0</v>
      </c>
      <c r="F79" s="122">
        <f t="shared" si="4"/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f t="shared" si="5"/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0</v>
      </c>
      <c r="S79" s="123">
        <v>0</v>
      </c>
      <c r="T79" s="122">
        <v>0</v>
      </c>
    </row>
    <row r="80" spans="2:20" ht="12.75" customHeight="1" x14ac:dyDescent="0.2">
      <c r="B80" s="176" t="s">
        <v>138</v>
      </c>
      <c r="C80" s="118" t="s">
        <v>139</v>
      </c>
      <c r="D80" s="119" t="str">
        <f>$D$16</f>
        <v>Jahr 2018</v>
      </c>
      <c r="E80" s="120">
        <f t="shared" ref="E80:E111" si="6">F80+L80</f>
        <v>0</v>
      </c>
      <c r="F80" s="120">
        <f t="shared" ref="F80:F111" si="7">SUM(G80:K80)</f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f t="shared" ref="L80:L111" si="8">SUM(M80:R80)</f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1">
        <v>0</v>
      </c>
      <c r="T80" s="120">
        <v>0</v>
      </c>
    </row>
    <row r="81" spans="2:20" ht="12.75" customHeight="1" x14ac:dyDescent="0.2">
      <c r="B81" s="76"/>
      <c r="C81" s="114"/>
      <c r="D81" s="114" t="str">
        <f>$D$17</f>
        <v>Jahr 2017</v>
      </c>
      <c r="E81" s="122">
        <f t="shared" si="6"/>
        <v>0</v>
      </c>
      <c r="F81" s="122">
        <f t="shared" si="7"/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  <c r="L81" s="122">
        <f t="shared" si="8"/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3">
        <v>0</v>
      </c>
      <c r="T81" s="122">
        <v>0</v>
      </c>
    </row>
    <row r="82" spans="2:20" ht="12.75" customHeight="1" x14ac:dyDescent="0.2">
      <c r="B82" s="176" t="s">
        <v>140</v>
      </c>
      <c r="C82" s="118" t="s">
        <v>141</v>
      </c>
      <c r="D82" s="119" t="str">
        <f>$D$16</f>
        <v>Jahr 2018</v>
      </c>
      <c r="E82" s="120">
        <f t="shared" si="6"/>
        <v>0</v>
      </c>
      <c r="F82" s="120">
        <f t="shared" si="7"/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f t="shared" si="8"/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1">
        <v>0</v>
      </c>
      <c r="T82" s="120">
        <v>0</v>
      </c>
    </row>
    <row r="83" spans="2:20" ht="12.75" customHeight="1" x14ac:dyDescent="0.2">
      <c r="B83" s="76"/>
      <c r="C83" s="114"/>
      <c r="D83" s="114" t="str">
        <f>$D$17</f>
        <v>Jahr 2017</v>
      </c>
      <c r="E83" s="122">
        <f t="shared" si="6"/>
        <v>0</v>
      </c>
      <c r="F83" s="122">
        <f t="shared" si="7"/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f t="shared" si="8"/>
        <v>0</v>
      </c>
      <c r="M83" s="122">
        <v>0</v>
      </c>
      <c r="N83" s="122">
        <v>0</v>
      </c>
      <c r="O83" s="122">
        <v>0</v>
      </c>
      <c r="P83" s="122">
        <v>0</v>
      </c>
      <c r="Q83" s="122">
        <v>0</v>
      </c>
      <c r="R83" s="122">
        <v>0</v>
      </c>
      <c r="S83" s="123">
        <v>0</v>
      </c>
      <c r="T83" s="122">
        <v>0</v>
      </c>
    </row>
    <row r="84" spans="2:20" ht="12.75" customHeight="1" x14ac:dyDescent="0.2">
      <c r="B84" s="176" t="s">
        <v>142</v>
      </c>
      <c r="C84" s="118" t="s">
        <v>143</v>
      </c>
      <c r="D84" s="119" t="str">
        <f>$D$16</f>
        <v>Jahr 2018</v>
      </c>
      <c r="E84" s="120">
        <f t="shared" si="6"/>
        <v>2269.4</v>
      </c>
      <c r="F84" s="120">
        <f t="shared" si="7"/>
        <v>518.79999999999995</v>
      </c>
      <c r="G84" s="120">
        <v>0</v>
      </c>
      <c r="H84" s="120">
        <v>0</v>
      </c>
      <c r="I84" s="120">
        <v>518.79999999999995</v>
      </c>
      <c r="J84" s="120">
        <v>0</v>
      </c>
      <c r="K84" s="120">
        <v>0</v>
      </c>
      <c r="L84" s="120">
        <f t="shared" si="8"/>
        <v>1750.6000000000001</v>
      </c>
      <c r="M84" s="120">
        <v>1612.7</v>
      </c>
      <c r="N84" s="120">
        <v>137.9</v>
      </c>
      <c r="O84" s="120">
        <v>0</v>
      </c>
      <c r="P84" s="120">
        <v>0</v>
      </c>
      <c r="Q84" s="120">
        <v>0</v>
      </c>
      <c r="R84" s="120">
        <v>0</v>
      </c>
      <c r="S84" s="121">
        <v>0</v>
      </c>
      <c r="T84" s="120">
        <v>0</v>
      </c>
    </row>
    <row r="85" spans="2:20" ht="12.75" customHeight="1" x14ac:dyDescent="0.2">
      <c r="B85" s="76"/>
      <c r="C85" s="114"/>
      <c r="D85" s="114" t="str">
        <f>$D$17</f>
        <v>Jahr 2017</v>
      </c>
      <c r="E85" s="122">
        <f t="shared" si="6"/>
        <v>2156.9</v>
      </c>
      <c r="F85" s="122">
        <f t="shared" si="7"/>
        <v>454</v>
      </c>
      <c r="G85" s="122">
        <v>0</v>
      </c>
      <c r="H85" s="122">
        <v>0</v>
      </c>
      <c r="I85" s="122">
        <v>454</v>
      </c>
      <c r="J85" s="122">
        <v>0</v>
      </c>
      <c r="K85" s="122">
        <v>0</v>
      </c>
      <c r="L85" s="122">
        <f t="shared" si="8"/>
        <v>1702.9</v>
      </c>
      <c r="M85" s="122">
        <v>1562</v>
      </c>
      <c r="N85" s="122">
        <v>140.9</v>
      </c>
      <c r="O85" s="122">
        <v>0</v>
      </c>
      <c r="P85" s="122">
        <v>0</v>
      </c>
      <c r="Q85" s="122">
        <v>0</v>
      </c>
      <c r="R85" s="122">
        <v>0</v>
      </c>
      <c r="S85" s="123">
        <v>0</v>
      </c>
      <c r="T85" s="122">
        <v>0</v>
      </c>
    </row>
    <row r="86" spans="2:20" ht="12.75" customHeight="1" x14ac:dyDescent="0.2">
      <c r="B86" s="176" t="s">
        <v>144</v>
      </c>
      <c r="C86" s="118" t="s">
        <v>145</v>
      </c>
      <c r="D86" s="119" t="str">
        <f>$D$16</f>
        <v>Jahr 2018</v>
      </c>
      <c r="E86" s="120">
        <f t="shared" si="6"/>
        <v>0</v>
      </c>
      <c r="F86" s="120">
        <f t="shared" si="7"/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f t="shared" si="8"/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1">
        <v>0</v>
      </c>
      <c r="T86" s="120">
        <v>0</v>
      </c>
    </row>
    <row r="87" spans="2:20" ht="12.75" customHeight="1" x14ac:dyDescent="0.2">
      <c r="B87" s="76"/>
      <c r="C87" s="114"/>
      <c r="D87" s="114" t="str">
        <f>$D$17</f>
        <v>Jahr 2017</v>
      </c>
      <c r="E87" s="122">
        <f t="shared" si="6"/>
        <v>0</v>
      </c>
      <c r="F87" s="122">
        <f t="shared" si="7"/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  <c r="L87" s="122">
        <f t="shared" si="8"/>
        <v>0</v>
      </c>
      <c r="M87" s="122">
        <v>0</v>
      </c>
      <c r="N87" s="122">
        <v>0</v>
      </c>
      <c r="O87" s="122">
        <v>0</v>
      </c>
      <c r="P87" s="122">
        <v>0</v>
      </c>
      <c r="Q87" s="122">
        <v>0</v>
      </c>
      <c r="R87" s="122">
        <v>0</v>
      </c>
      <c r="S87" s="123">
        <v>0</v>
      </c>
      <c r="T87" s="122">
        <v>0</v>
      </c>
    </row>
    <row r="88" spans="2:20" ht="12.75" customHeight="1" x14ac:dyDescent="0.2">
      <c r="B88" s="176" t="s">
        <v>146</v>
      </c>
      <c r="C88" s="118" t="s">
        <v>147</v>
      </c>
      <c r="D88" s="119" t="str">
        <f>$D$16</f>
        <v>Jahr 2018</v>
      </c>
      <c r="E88" s="120">
        <f t="shared" si="6"/>
        <v>0</v>
      </c>
      <c r="F88" s="120">
        <f t="shared" si="7"/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f t="shared" si="8"/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1">
        <v>0</v>
      </c>
      <c r="T88" s="120">
        <v>0</v>
      </c>
    </row>
    <row r="89" spans="2:20" ht="12.75" customHeight="1" x14ac:dyDescent="0.2">
      <c r="B89" s="76"/>
      <c r="C89" s="114"/>
      <c r="D89" s="114" t="str">
        <f>$D$17</f>
        <v>Jahr 2017</v>
      </c>
      <c r="E89" s="122">
        <f t="shared" si="6"/>
        <v>0</v>
      </c>
      <c r="F89" s="122">
        <f t="shared" si="7"/>
        <v>0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f t="shared" si="8"/>
        <v>0</v>
      </c>
      <c r="M89" s="122">
        <v>0</v>
      </c>
      <c r="N89" s="122">
        <v>0</v>
      </c>
      <c r="O89" s="122">
        <v>0</v>
      </c>
      <c r="P89" s="122">
        <v>0</v>
      </c>
      <c r="Q89" s="122">
        <v>0</v>
      </c>
      <c r="R89" s="122">
        <v>0</v>
      </c>
      <c r="S89" s="123">
        <v>0</v>
      </c>
      <c r="T89" s="122">
        <v>0</v>
      </c>
    </row>
    <row r="90" spans="2:20" ht="12.75" customHeight="1" x14ac:dyDescent="0.2">
      <c r="B90" s="176" t="s">
        <v>148</v>
      </c>
      <c r="C90" s="118" t="s">
        <v>149</v>
      </c>
      <c r="D90" s="119" t="str">
        <f>$D$16</f>
        <v>Jahr 2018</v>
      </c>
      <c r="E90" s="120">
        <f t="shared" si="6"/>
        <v>0</v>
      </c>
      <c r="F90" s="120">
        <f t="shared" si="7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f t="shared" si="8"/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1">
        <v>0</v>
      </c>
      <c r="T90" s="120">
        <v>0</v>
      </c>
    </row>
    <row r="91" spans="2:20" ht="12.75" customHeight="1" x14ac:dyDescent="0.2">
      <c r="C91" s="114"/>
      <c r="D91" s="114" t="str">
        <f>$D$17</f>
        <v>Jahr 2017</v>
      </c>
      <c r="E91" s="122">
        <f t="shared" si="6"/>
        <v>0</v>
      </c>
      <c r="F91" s="122">
        <f t="shared" si="7"/>
        <v>0</v>
      </c>
      <c r="G91" s="122">
        <v>0</v>
      </c>
      <c r="H91" s="122">
        <v>0</v>
      </c>
      <c r="I91" s="122">
        <v>0</v>
      </c>
      <c r="J91" s="122">
        <v>0</v>
      </c>
      <c r="K91" s="122">
        <v>0</v>
      </c>
      <c r="L91" s="122">
        <f t="shared" si="8"/>
        <v>0</v>
      </c>
      <c r="M91" s="122">
        <v>0</v>
      </c>
      <c r="N91" s="122">
        <v>0</v>
      </c>
      <c r="O91" s="122">
        <v>0</v>
      </c>
      <c r="P91" s="122">
        <v>0</v>
      </c>
      <c r="Q91" s="122">
        <v>0</v>
      </c>
      <c r="R91" s="122">
        <v>0</v>
      </c>
      <c r="S91" s="123">
        <v>0</v>
      </c>
      <c r="T91" s="122">
        <v>0</v>
      </c>
    </row>
    <row r="92" spans="2:20" ht="20.100000000000001" customHeight="1" x14ac:dyDescent="0.2">
      <c r="C92" s="50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54" customWidth="1"/>
    <col min="2" max="2" width="11.5703125" style="176" hidden="1" customWidth="1"/>
    <col min="3" max="3" width="26.7109375" style="54" customWidth="1"/>
    <col min="4" max="5" width="11.42578125" style="54" customWidth="1"/>
    <col min="6" max="6" width="22.7109375" style="54" customWidth="1"/>
    <col min="7" max="7" width="11.42578125" style="54" customWidth="1"/>
    <col min="8" max="8" width="12.140625" style="54" customWidth="1"/>
    <col min="9" max="9" width="12" style="54" customWidth="1"/>
    <col min="10" max="11" width="11.42578125" style="54" customWidth="1"/>
    <col min="12" max="12" width="12.140625" style="54" customWidth="1"/>
    <col min="13" max="13" width="12" style="54" customWidth="1"/>
    <col min="14" max="14" width="11.42578125" style="54" customWidth="1"/>
    <col min="15" max="24" width="11.5703125" style="54" hidden="1" customWidth="1"/>
    <col min="25" max="25" width="0.85546875" style="54" customWidth="1"/>
    <col min="26" max="257" width="11.42578125" style="54" customWidth="1"/>
    <col min="258" max="1025" width="11.42578125" style="76" customWidth="1"/>
  </cols>
  <sheetData>
    <row r="1" spans="1:257" ht="12.7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</row>
    <row r="2" spans="1:257" ht="12.75" customHeight="1" x14ac:dyDescent="0.2">
      <c r="A2" s="76"/>
      <c r="B2" s="76"/>
      <c r="C2" s="176" t="s">
        <v>150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  <c r="IW2" s="76"/>
    </row>
    <row r="3" spans="1:257" ht="12.75" customHeight="1" x14ac:dyDescent="0.2">
      <c r="A3" s="76"/>
      <c r="B3" s="76"/>
      <c r="C3" s="129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</row>
    <row r="4" spans="1:257" ht="12.75" customHeight="1" x14ac:dyDescent="0.2">
      <c r="A4" s="76"/>
      <c r="B4" s="76"/>
      <c r="C4" s="129" t="s">
        <v>151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6"/>
      <c r="Q4" s="76"/>
      <c r="R4" s="84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</row>
    <row r="5" spans="1:257" ht="12.75" hidden="1" customHeight="1" x14ac:dyDescent="0.2">
      <c r="A5" s="76"/>
      <c r="B5" s="76"/>
      <c r="C5" s="129"/>
      <c r="D5" s="125"/>
      <c r="E5" s="125"/>
      <c r="F5" s="125"/>
      <c r="G5" s="126"/>
      <c r="H5" s="127"/>
      <c r="I5" s="127"/>
      <c r="J5" s="127"/>
      <c r="K5" s="126"/>
      <c r="L5" s="127"/>
      <c r="M5" s="127"/>
      <c r="N5" s="127"/>
      <c r="O5" s="127"/>
      <c r="P5" s="128"/>
      <c r="Q5" s="128"/>
      <c r="R5" s="127"/>
      <c r="S5" s="128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</row>
    <row r="6" spans="1:257" ht="15" customHeight="1" x14ac:dyDescent="0.2">
      <c r="A6" s="76"/>
      <c r="B6" s="76"/>
      <c r="C6" s="129" t="str">
        <f>UebInstitutQuartal</f>
        <v>1. Quartal 2018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</row>
    <row r="7" spans="1:257" ht="24.95" customHeight="1" x14ac:dyDescent="0.2">
      <c r="A7" s="76"/>
      <c r="B7" s="76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</row>
    <row r="8" spans="1:257" ht="22.5" customHeight="1" x14ac:dyDescent="0.2">
      <c r="A8" s="76"/>
      <c r="B8" s="76"/>
      <c r="C8" s="128"/>
      <c r="D8" s="128"/>
      <c r="E8" s="130" t="s">
        <v>39</v>
      </c>
      <c r="F8" s="131"/>
      <c r="G8" s="132"/>
      <c r="H8" s="132"/>
      <c r="I8" s="132"/>
      <c r="J8" s="132"/>
      <c r="K8" s="132"/>
      <c r="L8" s="132"/>
      <c r="M8" s="132"/>
      <c r="N8" s="132"/>
      <c r="O8" s="130" t="s">
        <v>152</v>
      </c>
      <c r="P8" s="132"/>
      <c r="Q8" s="132"/>
      <c r="R8" s="132"/>
      <c r="S8" s="133"/>
      <c r="T8" s="316" t="s">
        <v>153</v>
      </c>
      <c r="U8" s="305"/>
      <c r="V8" s="305"/>
      <c r="W8" s="305"/>
      <c r="X8" s="305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</row>
    <row r="9" spans="1:257" ht="12.75" customHeight="1" x14ac:dyDescent="0.2">
      <c r="A9" s="76"/>
      <c r="B9" s="76"/>
      <c r="C9" s="128"/>
      <c r="D9" s="128"/>
      <c r="E9" s="134" t="s">
        <v>44</v>
      </c>
      <c r="F9" s="135"/>
      <c r="G9" s="136" t="s">
        <v>154</v>
      </c>
      <c r="H9" s="106"/>
      <c r="I9" s="106"/>
      <c r="J9" s="106"/>
      <c r="K9" s="136" t="s">
        <v>155</v>
      </c>
      <c r="L9" s="106"/>
      <c r="M9" s="106"/>
      <c r="N9" s="106"/>
      <c r="O9" s="137" t="str">
        <f>E9</f>
        <v>Summe</v>
      </c>
      <c r="P9" s="138" t="s">
        <v>61</v>
      </c>
      <c r="Q9" s="106"/>
      <c r="R9" s="106"/>
      <c r="S9" s="139"/>
      <c r="T9" s="137" t="str">
        <f>O9</f>
        <v>Summe</v>
      </c>
      <c r="U9" s="138" t="str">
        <f>P9</f>
        <v>davon</v>
      </c>
      <c r="V9" s="106"/>
      <c r="W9" s="106"/>
      <c r="X9" s="139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</row>
    <row r="10" spans="1:257" s="140" customFormat="1" ht="33.6" customHeight="1" x14ac:dyDescent="0.2">
      <c r="B10" s="141"/>
      <c r="C10" s="142"/>
      <c r="D10" s="142"/>
      <c r="E10" s="143"/>
      <c r="F10" s="144" t="s">
        <v>156</v>
      </c>
      <c r="G10" s="145" t="s">
        <v>157</v>
      </c>
      <c r="H10" s="146" t="s">
        <v>158</v>
      </c>
      <c r="I10" s="146" t="s">
        <v>159</v>
      </c>
      <c r="J10" s="147" t="s">
        <v>160</v>
      </c>
      <c r="K10" s="145" t="s">
        <v>157</v>
      </c>
      <c r="L10" s="146" t="s">
        <v>158</v>
      </c>
      <c r="M10" s="146" t="s">
        <v>159</v>
      </c>
      <c r="N10" s="147" t="s">
        <v>160</v>
      </c>
      <c r="O10" s="148"/>
      <c r="P10" s="146" t="str">
        <f>G10</f>
        <v>Zentralstaat</v>
      </c>
      <c r="Q10" s="146" t="str">
        <f>H10</f>
        <v>Regionale Gebietskörper-schaften</v>
      </c>
      <c r="R10" s="146" t="str">
        <f>I10</f>
        <v>Örtliche Gebietskörper-schaften</v>
      </c>
      <c r="S10" s="149" t="str">
        <f>J10</f>
        <v>Sonstige</v>
      </c>
      <c r="T10" s="148"/>
      <c r="U10" s="146" t="str">
        <f>P10</f>
        <v>Zentralstaat</v>
      </c>
      <c r="V10" s="146" t="str">
        <f>Q10</f>
        <v>Regionale Gebietskörper-schaften</v>
      </c>
      <c r="W10" s="146" t="str">
        <f>R10</f>
        <v>Örtliche Gebietskörper-schaften</v>
      </c>
      <c r="X10" s="149" t="str">
        <f>S10</f>
        <v>Sonstige</v>
      </c>
    </row>
    <row r="11" spans="1:257" ht="12.75" customHeight="1" x14ac:dyDescent="0.2">
      <c r="B11" s="76"/>
      <c r="C11" s="72" t="s">
        <v>73</v>
      </c>
      <c r="D11" s="73" t="str">
        <f>AktQuartal</f>
        <v>1. Quartal</v>
      </c>
      <c r="E11" s="150" t="str">
        <f>Einheit_Waehrung</f>
        <v>Mio. €</v>
      </c>
      <c r="F11" s="151" t="str">
        <f>E11</f>
        <v>Mio. €</v>
      </c>
      <c r="G11" s="152" t="str">
        <f>E11</f>
        <v>Mio. €</v>
      </c>
      <c r="H11" s="153" t="str">
        <f>E11</f>
        <v>Mio. €</v>
      </c>
      <c r="I11" s="153" t="str">
        <f>E11</f>
        <v>Mio. €</v>
      </c>
      <c r="J11" s="154" t="str">
        <f>E11</f>
        <v>Mio. €</v>
      </c>
      <c r="K11" s="152" t="str">
        <f>I11</f>
        <v>Mio. €</v>
      </c>
      <c r="L11" s="153" t="str">
        <f>I11</f>
        <v>Mio. €</v>
      </c>
      <c r="M11" s="153" t="str">
        <f>I11</f>
        <v>Mio. €</v>
      </c>
      <c r="N11" s="154" t="str">
        <f>I11</f>
        <v>Mio. €</v>
      </c>
      <c r="O11" s="155" t="str">
        <f>E11</f>
        <v>Mio. €</v>
      </c>
      <c r="P11" s="156" t="str">
        <f>O11</f>
        <v>Mio. €</v>
      </c>
      <c r="Q11" s="116" t="str">
        <f>O11</f>
        <v>Mio. €</v>
      </c>
      <c r="R11" s="116" t="str">
        <f>O11</f>
        <v>Mio. €</v>
      </c>
      <c r="S11" s="157" t="str">
        <f>O11</f>
        <v>Mio. €</v>
      </c>
      <c r="T11" s="155" t="str">
        <f>O11</f>
        <v>Mio. €</v>
      </c>
      <c r="U11" s="156" t="str">
        <f>T11</f>
        <v>Mio. €</v>
      </c>
      <c r="V11" s="116" t="str">
        <f>T11</f>
        <v>Mio. €</v>
      </c>
      <c r="W11" s="116" t="str">
        <f>T11</f>
        <v>Mio. €</v>
      </c>
      <c r="X11" s="157" t="str">
        <f>T11</f>
        <v>Mio. €</v>
      </c>
    </row>
    <row r="12" spans="1:257" ht="12.75" customHeight="1" x14ac:dyDescent="0.2">
      <c r="B12" s="176" t="s">
        <v>74</v>
      </c>
      <c r="C12" s="118" t="s">
        <v>75</v>
      </c>
      <c r="D12" s="119" t="str">
        <f>"Jahr "&amp;AktJahr</f>
        <v>Jahr 2018</v>
      </c>
      <c r="E12" s="158">
        <f t="shared" ref="E12:E43" si="0">SUM(G12:N12)</f>
        <v>20330.8</v>
      </c>
      <c r="F12" s="74">
        <v>898.80000000000007</v>
      </c>
      <c r="G12" s="159">
        <v>0</v>
      </c>
      <c r="H12" s="120">
        <v>3759.4</v>
      </c>
      <c r="I12" s="120">
        <v>8223.6</v>
      </c>
      <c r="J12" s="121">
        <v>4031.5</v>
      </c>
      <c r="K12" s="159">
        <v>901.1</v>
      </c>
      <c r="L12" s="120">
        <v>682.9</v>
      </c>
      <c r="M12" s="120">
        <v>2732.3</v>
      </c>
      <c r="N12" s="121">
        <v>0</v>
      </c>
      <c r="O12" s="160">
        <f t="shared" ref="O12:O43" si="1">SUM(P12:S12)</f>
        <v>0</v>
      </c>
      <c r="P12" s="120">
        <v>0</v>
      </c>
      <c r="Q12" s="120">
        <v>0</v>
      </c>
      <c r="R12" s="120">
        <v>0</v>
      </c>
      <c r="S12" s="161">
        <v>0</v>
      </c>
      <c r="T12" s="160">
        <f t="shared" ref="T12:T43" si="2">SUM(U12:X12)</f>
        <v>0</v>
      </c>
      <c r="U12" s="120">
        <v>0</v>
      </c>
      <c r="V12" s="120">
        <v>0</v>
      </c>
      <c r="W12" s="120">
        <v>0</v>
      </c>
      <c r="X12" s="161">
        <v>0</v>
      </c>
    </row>
    <row r="13" spans="1:257" ht="12.75" customHeight="1" x14ac:dyDescent="0.2">
      <c r="B13" s="76"/>
      <c r="C13" s="72"/>
      <c r="D13" s="72" t="str">
        <f>"Jahr "&amp;(AktJahr-1)</f>
        <v>Jahr 2017</v>
      </c>
      <c r="E13" s="162">
        <f t="shared" si="0"/>
        <v>20537.399999999998</v>
      </c>
      <c r="F13" s="163">
        <v>836.7</v>
      </c>
      <c r="G13" s="164">
        <v>15.4</v>
      </c>
      <c r="H13" s="165">
        <v>3735.4</v>
      </c>
      <c r="I13" s="165">
        <v>8392.5</v>
      </c>
      <c r="J13" s="166">
        <v>4144.6000000000004</v>
      </c>
      <c r="K13" s="164">
        <v>839.4</v>
      </c>
      <c r="L13" s="165">
        <v>833.6</v>
      </c>
      <c r="M13" s="165">
        <v>2576.5</v>
      </c>
      <c r="N13" s="166">
        <v>0</v>
      </c>
      <c r="O13" s="167">
        <f t="shared" si="1"/>
        <v>0</v>
      </c>
      <c r="P13" s="165">
        <v>0</v>
      </c>
      <c r="Q13" s="165">
        <v>0</v>
      </c>
      <c r="R13" s="165">
        <v>0</v>
      </c>
      <c r="S13" s="168">
        <v>0</v>
      </c>
      <c r="T13" s="167">
        <f t="shared" si="2"/>
        <v>0</v>
      </c>
      <c r="U13" s="165">
        <v>0</v>
      </c>
      <c r="V13" s="165">
        <v>0</v>
      </c>
      <c r="W13" s="165">
        <v>0</v>
      </c>
      <c r="X13" s="168">
        <v>0</v>
      </c>
    </row>
    <row r="14" spans="1:257" ht="12.75" customHeight="1" x14ac:dyDescent="0.2">
      <c r="B14" s="176" t="s">
        <v>76</v>
      </c>
      <c r="C14" s="118" t="s">
        <v>77</v>
      </c>
      <c r="D14" s="119" t="str">
        <f>$D$12</f>
        <v>Jahr 2018</v>
      </c>
      <c r="E14" s="158">
        <f t="shared" si="0"/>
        <v>19235.899999999998</v>
      </c>
      <c r="F14" s="163">
        <v>599.6</v>
      </c>
      <c r="G14" s="159">
        <v>0</v>
      </c>
      <c r="H14" s="120">
        <v>3074.1</v>
      </c>
      <c r="I14" s="120">
        <v>8223.6</v>
      </c>
      <c r="J14" s="121">
        <v>3954.9</v>
      </c>
      <c r="K14" s="159">
        <v>601.9</v>
      </c>
      <c r="L14" s="120">
        <v>649.1</v>
      </c>
      <c r="M14" s="120">
        <v>2732.3</v>
      </c>
      <c r="N14" s="121">
        <v>0</v>
      </c>
      <c r="O14" s="160">
        <f t="shared" si="1"/>
        <v>0</v>
      </c>
      <c r="P14" s="120">
        <v>0</v>
      </c>
      <c r="Q14" s="120">
        <v>0</v>
      </c>
      <c r="R14" s="120">
        <v>0</v>
      </c>
      <c r="S14" s="161">
        <v>0</v>
      </c>
      <c r="T14" s="160">
        <f t="shared" si="2"/>
        <v>0</v>
      </c>
      <c r="U14" s="120">
        <v>0</v>
      </c>
      <c r="V14" s="120">
        <v>0</v>
      </c>
      <c r="W14" s="120">
        <v>0</v>
      </c>
      <c r="X14" s="161">
        <v>0</v>
      </c>
    </row>
    <row r="15" spans="1:257" ht="12.75" customHeight="1" x14ac:dyDescent="0.2">
      <c r="B15" s="76"/>
      <c r="C15" s="72"/>
      <c r="D15" s="72" t="str">
        <f>$D$13</f>
        <v>Jahr 2017</v>
      </c>
      <c r="E15" s="162">
        <f t="shared" si="0"/>
        <v>19182.8</v>
      </c>
      <c r="F15" s="163">
        <v>485.2</v>
      </c>
      <c r="G15" s="164">
        <v>15.4</v>
      </c>
      <c r="H15" s="165">
        <v>2817</v>
      </c>
      <c r="I15" s="165">
        <v>8392.5</v>
      </c>
      <c r="J15" s="166">
        <v>4097.8</v>
      </c>
      <c r="K15" s="164">
        <v>487.9</v>
      </c>
      <c r="L15" s="165">
        <v>795.7</v>
      </c>
      <c r="M15" s="165">
        <v>2576.5</v>
      </c>
      <c r="N15" s="166">
        <v>0</v>
      </c>
      <c r="O15" s="167">
        <f t="shared" si="1"/>
        <v>0</v>
      </c>
      <c r="P15" s="165">
        <v>0</v>
      </c>
      <c r="Q15" s="165">
        <v>0</v>
      </c>
      <c r="R15" s="165">
        <v>0</v>
      </c>
      <c r="S15" s="168">
        <v>0</v>
      </c>
      <c r="T15" s="167">
        <f t="shared" si="2"/>
        <v>0</v>
      </c>
      <c r="U15" s="165">
        <v>0</v>
      </c>
      <c r="V15" s="165">
        <v>0</v>
      </c>
      <c r="W15" s="165">
        <v>0</v>
      </c>
      <c r="X15" s="168">
        <v>0</v>
      </c>
    </row>
    <row r="16" spans="1:257" ht="12.75" customHeight="1" x14ac:dyDescent="0.2">
      <c r="B16" s="124" t="s">
        <v>78</v>
      </c>
      <c r="C16" s="118" t="s">
        <v>79</v>
      </c>
      <c r="D16" s="119" t="str">
        <f>$D$12</f>
        <v>Jahr 2018</v>
      </c>
      <c r="E16" s="158">
        <f t="shared" si="0"/>
        <v>0</v>
      </c>
      <c r="F16" s="163">
        <v>0</v>
      </c>
      <c r="G16" s="159">
        <v>0</v>
      </c>
      <c r="H16" s="120">
        <v>0</v>
      </c>
      <c r="I16" s="120">
        <v>0</v>
      </c>
      <c r="J16" s="121">
        <v>0</v>
      </c>
      <c r="K16" s="159">
        <v>0</v>
      </c>
      <c r="L16" s="120">
        <v>0</v>
      </c>
      <c r="M16" s="120">
        <v>0</v>
      </c>
      <c r="N16" s="121">
        <v>0</v>
      </c>
      <c r="O16" s="160">
        <f t="shared" si="1"/>
        <v>0</v>
      </c>
      <c r="P16" s="120">
        <v>0</v>
      </c>
      <c r="Q16" s="120">
        <v>0</v>
      </c>
      <c r="R16" s="120">
        <v>0</v>
      </c>
      <c r="S16" s="161">
        <v>0</v>
      </c>
      <c r="T16" s="160">
        <f t="shared" si="2"/>
        <v>0</v>
      </c>
      <c r="U16" s="120">
        <v>0</v>
      </c>
      <c r="V16" s="120">
        <v>0</v>
      </c>
      <c r="W16" s="120">
        <v>0</v>
      </c>
      <c r="X16" s="161">
        <v>0</v>
      </c>
    </row>
    <row r="17" spans="2:24" ht="12.75" customHeight="1" x14ac:dyDescent="0.2">
      <c r="B17" s="76"/>
      <c r="C17" s="73"/>
      <c r="D17" s="72" t="str">
        <f>$D$13</f>
        <v>Jahr 2017</v>
      </c>
      <c r="E17" s="162">
        <f t="shared" si="0"/>
        <v>0</v>
      </c>
      <c r="F17" s="163">
        <v>0</v>
      </c>
      <c r="G17" s="164">
        <v>0</v>
      </c>
      <c r="H17" s="165">
        <v>0</v>
      </c>
      <c r="I17" s="165">
        <v>0</v>
      </c>
      <c r="J17" s="166">
        <v>0</v>
      </c>
      <c r="K17" s="164">
        <v>0</v>
      </c>
      <c r="L17" s="165">
        <v>0</v>
      </c>
      <c r="M17" s="165">
        <v>0</v>
      </c>
      <c r="N17" s="166">
        <v>0</v>
      </c>
      <c r="O17" s="167">
        <f t="shared" si="1"/>
        <v>0</v>
      </c>
      <c r="P17" s="165">
        <v>0</v>
      </c>
      <c r="Q17" s="165">
        <v>0</v>
      </c>
      <c r="R17" s="165">
        <v>0</v>
      </c>
      <c r="S17" s="168">
        <v>0</v>
      </c>
      <c r="T17" s="167">
        <f t="shared" si="2"/>
        <v>0</v>
      </c>
      <c r="U17" s="165">
        <v>0</v>
      </c>
      <c r="V17" s="165">
        <v>0</v>
      </c>
      <c r="W17" s="165">
        <v>0</v>
      </c>
      <c r="X17" s="168">
        <v>0</v>
      </c>
    </row>
    <row r="18" spans="2:24" ht="12.75" customHeight="1" x14ac:dyDescent="0.2">
      <c r="B18" s="124" t="s">
        <v>80</v>
      </c>
      <c r="C18" s="118" t="s">
        <v>81</v>
      </c>
      <c r="D18" s="119" t="str">
        <f>$D$12</f>
        <v>Jahr 2018</v>
      </c>
      <c r="E18" s="158">
        <f t="shared" si="0"/>
        <v>0</v>
      </c>
      <c r="F18" s="163">
        <v>0</v>
      </c>
      <c r="G18" s="159">
        <v>0</v>
      </c>
      <c r="H18" s="120">
        <v>0</v>
      </c>
      <c r="I18" s="120">
        <v>0</v>
      </c>
      <c r="J18" s="121">
        <v>0</v>
      </c>
      <c r="K18" s="159">
        <v>0</v>
      </c>
      <c r="L18" s="120">
        <v>0</v>
      </c>
      <c r="M18" s="120">
        <v>0</v>
      </c>
      <c r="N18" s="121">
        <v>0</v>
      </c>
      <c r="O18" s="160">
        <f t="shared" si="1"/>
        <v>0</v>
      </c>
      <c r="P18" s="120">
        <v>0</v>
      </c>
      <c r="Q18" s="120">
        <v>0</v>
      </c>
      <c r="R18" s="120">
        <v>0</v>
      </c>
      <c r="S18" s="161">
        <v>0</v>
      </c>
      <c r="T18" s="160">
        <f t="shared" si="2"/>
        <v>0</v>
      </c>
      <c r="U18" s="120">
        <v>0</v>
      </c>
      <c r="V18" s="120">
        <v>0</v>
      </c>
      <c r="W18" s="120">
        <v>0</v>
      </c>
      <c r="X18" s="161">
        <v>0</v>
      </c>
    </row>
    <row r="19" spans="2:24" ht="12.75" customHeight="1" x14ac:dyDescent="0.2">
      <c r="B19" s="76"/>
      <c r="C19" s="72"/>
      <c r="D19" s="72" t="str">
        <f>$D$13</f>
        <v>Jahr 2017</v>
      </c>
      <c r="E19" s="162">
        <f t="shared" si="0"/>
        <v>0</v>
      </c>
      <c r="F19" s="163">
        <v>0</v>
      </c>
      <c r="G19" s="164">
        <v>0</v>
      </c>
      <c r="H19" s="165">
        <v>0</v>
      </c>
      <c r="I19" s="165">
        <v>0</v>
      </c>
      <c r="J19" s="166">
        <v>0</v>
      </c>
      <c r="K19" s="164">
        <v>0</v>
      </c>
      <c r="L19" s="165">
        <v>0</v>
      </c>
      <c r="M19" s="165">
        <v>0</v>
      </c>
      <c r="N19" s="166">
        <v>0</v>
      </c>
      <c r="O19" s="167">
        <f t="shared" si="1"/>
        <v>0</v>
      </c>
      <c r="P19" s="165">
        <v>0</v>
      </c>
      <c r="Q19" s="165">
        <v>0</v>
      </c>
      <c r="R19" s="165">
        <v>0</v>
      </c>
      <c r="S19" s="168">
        <v>0</v>
      </c>
      <c r="T19" s="167">
        <f t="shared" si="2"/>
        <v>0</v>
      </c>
      <c r="U19" s="165">
        <v>0</v>
      </c>
      <c r="V19" s="165">
        <v>0</v>
      </c>
      <c r="W19" s="165">
        <v>0</v>
      </c>
      <c r="X19" s="168">
        <v>0</v>
      </c>
    </row>
    <row r="20" spans="2:24" ht="12.75" customHeight="1" x14ac:dyDescent="0.2">
      <c r="B20" s="124" t="s">
        <v>82</v>
      </c>
      <c r="C20" s="118" t="s">
        <v>83</v>
      </c>
      <c r="D20" s="119" t="str">
        <f>$D$12</f>
        <v>Jahr 2018</v>
      </c>
      <c r="E20" s="158">
        <f t="shared" si="0"/>
        <v>0</v>
      </c>
      <c r="F20" s="163">
        <v>0</v>
      </c>
      <c r="G20" s="159">
        <v>0</v>
      </c>
      <c r="H20" s="120">
        <v>0</v>
      </c>
      <c r="I20" s="120">
        <v>0</v>
      </c>
      <c r="J20" s="121">
        <v>0</v>
      </c>
      <c r="K20" s="159">
        <v>0</v>
      </c>
      <c r="L20" s="120">
        <v>0</v>
      </c>
      <c r="M20" s="120">
        <v>0</v>
      </c>
      <c r="N20" s="121">
        <v>0</v>
      </c>
      <c r="O20" s="160">
        <f t="shared" si="1"/>
        <v>0</v>
      </c>
      <c r="P20" s="120">
        <v>0</v>
      </c>
      <c r="Q20" s="120">
        <v>0</v>
      </c>
      <c r="R20" s="120">
        <v>0</v>
      </c>
      <c r="S20" s="161">
        <v>0</v>
      </c>
      <c r="T20" s="160">
        <f t="shared" si="2"/>
        <v>0</v>
      </c>
      <c r="U20" s="120">
        <v>0</v>
      </c>
      <c r="V20" s="120">
        <v>0</v>
      </c>
      <c r="W20" s="120">
        <v>0</v>
      </c>
      <c r="X20" s="161">
        <v>0</v>
      </c>
    </row>
    <row r="21" spans="2:24" ht="12.75" customHeight="1" x14ac:dyDescent="0.2">
      <c r="B21" s="76"/>
      <c r="C21" s="73"/>
      <c r="D21" s="72" t="str">
        <f>$D$13</f>
        <v>Jahr 2017</v>
      </c>
      <c r="E21" s="162">
        <f t="shared" si="0"/>
        <v>0</v>
      </c>
      <c r="F21" s="163">
        <v>0</v>
      </c>
      <c r="G21" s="164">
        <v>0</v>
      </c>
      <c r="H21" s="165">
        <v>0</v>
      </c>
      <c r="I21" s="165">
        <v>0</v>
      </c>
      <c r="J21" s="166">
        <v>0</v>
      </c>
      <c r="K21" s="164">
        <v>0</v>
      </c>
      <c r="L21" s="165">
        <v>0</v>
      </c>
      <c r="M21" s="165">
        <v>0</v>
      </c>
      <c r="N21" s="166">
        <v>0</v>
      </c>
      <c r="O21" s="167">
        <f t="shared" si="1"/>
        <v>0</v>
      </c>
      <c r="P21" s="165">
        <v>0</v>
      </c>
      <c r="Q21" s="165">
        <v>0</v>
      </c>
      <c r="R21" s="165">
        <v>0</v>
      </c>
      <c r="S21" s="168">
        <v>0</v>
      </c>
      <c r="T21" s="167">
        <f t="shared" si="2"/>
        <v>0</v>
      </c>
      <c r="U21" s="165">
        <v>0</v>
      </c>
      <c r="V21" s="165">
        <v>0</v>
      </c>
      <c r="W21" s="165">
        <v>0</v>
      </c>
      <c r="X21" s="168">
        <v>0</v>
      </c>
    </row>
    <row r="22" spans="2:24" ht="12.75" customHeight="1" x14ac:dyDescent="0.2">
      <c r="B22" s="124" t="s">
        <v>84</v>
      </c>
      <c r="C22" s="118" t="s">
        <v>85</v>
      </c>
      <c r="D22" s="119" t="str">
        <f>$D$12</f>
        <v>Jahr 2018</v>
      </c>
      <c r="E22" s="158">
        <f t="shared" si="0"/>
        <v>0</v>
      </c>
      <c r="F22" s="163">
        <v>0</v>
      </c>
      <c r="G22" s="159">
        <v>0</v>
      </c>
      <c r="H22" s="120">
        <v>0</v>
      </c>
      <c r="I22" s="120">
        <v>0</v>
      </c>
      <c r="J22" s="121">
        <v>0</v>
      </c>
      <c r="K22" s="159">
        <v>0</v>
      </c>
      <c r="L22" s="120">
        <v>0</v>
      </c>
      <c r="M22" s="120">
        <v>0</v>
      </c>
      <c r="N22" s="121">
        <v>0</v>
      </c>
      <c r="O22" s="160">
        <f t="shared" si="1"/>
        <v>0</v>
      </c>
      <c r="P22" s="120">
        <v>0</v>
      </c>
      <c r="Q22" s="120">
        <v>0</v>
      </c>
      <c r="R22" s="120">
        <v>0</v>
      </c>
      <c r="S22" s="161">
        <v>0</v>
      </c>
      <c r="T22" s="160">
        <f t="shared" si="2"/>
        <v>0</v>
      </c>
      <c r="U22" s="120">
        <v>0</v>
      </c>
      <c r="V22" s="120">
        <v>0</v>
      </c>
      <c r="W22" s="120">
        <v>0</v>
      </c>
      <c r="X22" s="161">
        <v>0</v>
      </c>
    </row>
    <row r="23" spans="2:24" ht="12.75" customHeight="1" x14ac:dyDescent="0.2">
      <c r="B23" s="76"/>
      <c r="C23" s="72"/>
      <c r="D23" s="72" t="str">
        <f>$D$13</f>
        <v>Jahr 2017</v>
      </c>
      <c r="E23" s="162">
        <f t="shared" si="0"/>
        <v>0</v>
      </c>
      <c r="F23" s="163">
        <v>0</v>
      </c>
      <c r="G23" s="164">
        <v>0</v>
      </c>
      <c r="H23" s="165">
        <v>0</v>
      </c>
      <c r="I23" s="165">
        <v>0</v>
      </c>
      <c r="J23" s="166">
        <v>0</v>
      </c>
      <c r="K23" s="164">
        <v>0</v>
      </c>
      <c r="L23" s="165">
        <v>0</v>
      </c>
      <c r="M23" s="165">
        <v>0</v>
      </c>
      <c r="N23" s="166">
        <v>0</v>
      </c>
      <c r="O23" s="167">
        <f t="shared" si="1"/>
        <v>0</v>
      </c>
      <c r="P23" s="165">
        <v>0</v>
      </c>
      <c r="Q23" s="165">
        <v>0</v>
      </c>
      <c r="R23" s="165">
        <v>0</v>
      </c>
      <c r="S23" s="168">
        <v>0</v>
      </c>
      <c r="T23" s="167">
        <f t="shared" si="2"/>
        <v>0</v>
      </c>
      <c r="U23" s="165">
        <v>0</v>
      </c>
      <c r="V23" s="165">
        <v>0</v>
      </c>
      <c r="W23" s="165">
        <v>0</v>
      </c>
      <c r="X23" s="168">
        <v>0</v>
      </c>
    </row>
    <row r="24" spans="2:24" ht="12.75" customHeight="1" x14ac:dyDescent="0.2">
      <c r="B24" s="124" t="s">
        <v>86</v>
      </c>
      <c r="C24" s="118" t="s">
        <v>87</v>
      </c>
      <c r="D24" s="119" t="str">
        <f>$D$12</f>
        <v>Jahr 2018</v>
      </c>
      <c r="E24" s="158">
        <f t="shared" si="0"/>
        <v>0</v>
      </c>
      <c r="F24" s="163">
        <v>0</v>
      </c>
      <c r="G24" s="159">
        <v>0</v>
      </c>
      <c r="H24" s="120">
        <v>0</v>
      </c>
      <c r="I24" s="120">
        <v>0</v>
      </c>
      <c r="J24" s="121">
        <v>0</v>
      </c>
      <c r="K24" s="159">
        <v>0</v>
      </c>
      <c r="L24" s="120">
        <v>0</v>
      </c>
      <c r="M24" s="120">
        <v>0</v>
      </c>
      <c r="N24" s="121">
        <v>0</v>
      </c>
      <c r="O24" s="160">
        <f t="shared" si="1"/>
        <v>0</v>
      </c>
      <c r="P24" s="120">
        <v>0</v>
      </c>
      <c r="Q24" s="120">
        <v>0</v>
      </c>
      <c r="R24" s="120">
        <v>0</v>
      </c>
      <c r="S24" s="161">
        <v>0</v>
      </c>
      <c r="T24" s="160">
        <f t="shared" si="2"/>
        <v>0</v>
      </c>
      <c r="U24" s="120">
        <v>0</v>
      </c>
      <c r="V24" s="120">
        <v>0</v>
      </c>
      <c r="W24" s="120">
        <v>0</v>
      </c>
      <c r="X24" s="161">
        <v>0</v>
      </c>
    </row>
    <row r="25" spans="2:24" ht="12.75" customHeight="1" x14ac:dyDescent="0.2">
      <c r="B25" s="76"/>
      <c r="C25" s="72"/>
      <c r="D25" s="72" t="str">
        <f>$D$13</f>
        <v>Jahr 2017</v>
      </c>
      <c r="E25" s="162">
        <f t="shared" si="0"/>
        <v>0</v>
      </c>
      <c r="F25" s="163">
        <v>0</v>
      </c>
      <c r="G25" s="164">
        <v>0</v>
      </c>
      <c r="H25" s="165">
        <v>0</v>
      </c>
      <c r="I25" s="165">
        <v>0</v>
      </c>
      <c r="J25" s="166">
        <v>0</v>
      </c>
      <c r="K25" s="164">
        <v>0</v>
      </c>
      <c r="L25" s="165">
        <v>0</v>
      </c>
      <c r="M25" s="165">
        <v>0</v>
      </c>
      <c r="N25" s="166">
        <v>0</v>
      </c>
      <c r="O25" s="167">
        <f t="shared" si="1"/>
        <v>0</v>
      </c>
      <c r="P25" s="165">
        <v>0</v>
      </c>
      <c r="Q25" s="165">
        <v>0</v>
      </c>
      <c r="R25" s="165">
        <v>0</v>
      </c>
      <c r="S25" s="168">
        <v>0</v>
      </c>
      <c r="T25" s="167">
        <f t="shared" si="2"/>
        <v>0</v>
      </c>
      <c r="U25" s="165">
        <v>0</v>
      </c>
      <c r="V25" s="165">
        <v>0</v>
      </c>
      <c r="W25" s="165">
        <v>0</v>
      </c>
      <c r="X25" s="168">
        <v>0</v>
      </c>
    </row>
    <row r="26" spans="2:24" ht="12.75" customHeight="1" x14ac:dyDescent="0.2">
      <c r="B26" s="76" t="s">
        <v>88</v>
      </c>
      <c r="C26" s="118" t="s">
        <v>89</v>
      </c>
      <c r="D26" s="119" t="str">
        <f>$D$12</f>
        <v>Jahr 2018</v>
      </c>
      <c r="E26" s="158">
        <f t="shared" si="0"/>
        <v>527.6</v>
      </c>
      <c r="F26" s="163">
        <v>0</v>
      </c>
      <c r="G26" s="159">
        <v>0</v>
      </c>
      <c r="H26" s="120">
        <v>493.5</v>
      </c>
      <c r="I26" s="120">
        <v>0</v>
      </c>
      <c r="J26" s="121">
        <v>34.1</v>
      </c>
      <c r="K26" s="159">
        <v>0</v>
      </c>
      <c r="L26" s="120">
        <v>0</v>
      </c>
      <c r="M26" s="120">
        <v>0</v>
      </c>
      <c r="N26" s="121">
        <v>0</v>
      </c>
      <c r="O26" s="160">
        <f t="shared" si="1"/>
        <v>0</v>
      </c>
      <c r="P26" s="120">
        <v>0</v>
      </c>
      <c r="Q26" s="120">
        <v>0</v>
      </c>
      <c r="R26" s="120">
        <v>0</v>
      </c>
      <c r="S26" s="161">
        <v>0</v>
      </c>
      <c r="T26" s="160">
        <f t="shared" si="2"/>
        <v>0</v>
      </c>
      <c r="U26" s="120">
        <v>0</v>
      </c>
      <c r="V26" s="120">
        <v>0</v>
      </c>
      <c r="W26" s="120">
        <v>0</v>
      </c>
      <c r="X26" s="161">
        <v>0</v>
      </c>
    </row>
    <row r="27" spans="2:24" ht="12.75" customHeight="1" x14ac:dyDescent="0.2">
      <c r="B27" s="76"/>
      <c r="C27" s="72"/>
      <c r="D27" s="72" t="str">
        <f>$D$13</f>
        <v>Jahr 2017</v>
      </c>
      <c r="E27" s="162">
        <f t="shared" si="0"/>
        <v>530.1</v>
      </c>
      <c r="F27" s="163">
        <v>0</v>
      </c>
      <c r="G27" s="164">
        <v>0</v>
      </c>
      <c r="H27" s="165">
        <v>530.1</v>
      </c>
      <c r="I27" s="165">
        <v>0</v>
      </c>
      <c r="J27" s="166">
        <v>0</v>
      </c>
      <c r="K27" s="164">
        <v>0</v>
      </c>
      <c r="L27" s="165">
        <v>0</v>
      </c>
      <c r="M27" s="165">
        <v>0</v>
      </c>
      <c r="N27" s="166">
        <v>0</v>
      </c>
      <c r="O27" s="167">
        <f t="shared" si="1"/>
        <v>0</v>
      </c>
      <c r="P27" s="165">
        <v>0</v>
      </c>
      <c r="Q27" s="165">
        <v>0</v>
      </c>
      <c r="R27" s="165">
        <v>0</v>
      </c>
      <c r="S27" s="168">
        <v>0</v>
      </c>
      <c r="T27" s="167">
        <f t="shared" si="2"/>
        <v>0</v>
      </c>
      <c r="U27" s="165">
        <v>0</v>
      </c>
      <c r="V27" s="165">
        <v>0</v>
      </c>
      <c r="W27" s="165">
        <v>0</v>
      </c>
      <c r="X27" s="168">
        <v>0</v>
      </c>
    </row>
    <row r="28" spans="2:24" ht="12.75" customHeight="1" x14ac:dyDescent="0.2">
      <c r="B28" s="76" t="s">
        <v>90</v>
      </c>
      <c r="C28" s="118" t="s">
        <v>91</v>
      </c>
      <c r="D28" s="119" t="str">
        <f>$D$12</f>
        <v>Jahr 2018</v>
      </c>
      <c r="E28" s="158">
        <f t="shared" si="0"/>
        <v>0</v>
      </c>
      <c r="F28" s="163">
        <v>0</v>
      </c>
      <c r="G28" s="159">
        <v>0</v>
      </c>
      <c r="H28" s="120">
        <v>0</v>
      </c>
      <c r="I28" s="120">
        <v>0</v>
      </c>
      <c r="J28" s="121">
        <v>0</v>
      </c>
      <c r="K28" s="159">
        <v>0</v>
      </c>
      <c r="L28" s="120">
        <v>0</v>
      </c>
      <c r="M28" s="120">
        <v>0</v>
      </c>
      <c r="N28" s="121">
        <v>0</v>
      </c>
      <c r="O28" s="160">
        <f t="shared" si="1"/>
        <v>0</v>
      </c>
      <c r="P28" s="120">
        <v>0</v>
      </c>
      <c r="Q28" s="120">
        <v>0</v>
      </c>
      <c r="R28" s="120">
        <v>0</v>
      </c>
      <c r="S28" s="161">
        <v>0</v>
      </c>
      <c r="T28" s="160">
        <f t="shared" si="2"/>
        <v>0</v>
      </c>
      <c r="U28" s="120">
        <v>0</v>
      </c>
      <c r="V28" s="120">
        <v>0</v>
      </c>
      <c r="W28" s="120">
        <v>0</v>
      </c>
      <c r="X28" s="161">
        <v>0</v>
      </c>
    </row>
    <row r="29" spans="2:24" ht="12.75" customHeight="1" x14ac:dyDescent="0.2">
      <c r="B29" s="76"/>
      <c r="C29" s="72"/>
      <c r="D29" s="72" t="str">
        <f>$D$13</f>
        <v>Jahr 2017</v>
      </c>
      <c r="E29" s="162">
        <f t="shared" si="0"/>
        <v>0</v>
      </c>
      <c r="F29" s="163">
        <v>0</v>
      </c>
      <c r="G29" s="164">
        <v>0</v>
      </c>
      <c r="H29" s="165">
        <v>0</v>
      </c>
      <c r="I29" s="165">
        <v>0</v>
      </c>
      <c r="J29" s="166">
        <v>0</v>
      </c>
      <c r="K29" s="164">
        <v>0</v>
      </c>
      <c r="L29" s="165">
        <v>0</v>
      </c>
      <c r="M29" s="165">
        <v>0</v>
      </c>
      <c r="N29" s="166">
        <v>0</v>
      </c>
      <c r="O29" s="167">
        <f t="shared" si="1"/>
        <v>0</v>
      </c>
      <c r="P29" s="165">
        <v>0</v>
      </c>
      <c r="Q29" s="165">
        <v>0</v>
      </c>
      <c r="R29" s="165">
        <v>0</v>
      </c>
      <c r="S29" s="168">
        <v>0</v>
      </c>
      <c r="T29" s="167">
        <f t="shared" si="2"/>
        <v>0</v>
      </c>
      <c r="U29" s="165">
        <v>0</v>
      </c>
      <c r="V29" s="165">
        <v>0</v>
      </c>
      <c r="W29" s="165">
        <v>0</v>
      </c>
      <c r="X29" s="168">
        <v>0</v>
      </c>
    </row>
    <row r="30" spans="2:24" ht="12.75" customHeight="1" x14ac:dyDescent="0.2">
      <c r="B30" s="76" t="s">
        <v>92</v>
      </c>
      <c r="C30" s="118" t="s">
        <v>93</v>
      </c>
      <c r="D30" s="119" t="str">
        <f>$D$12</f>
        <v>Jahr 2018</v>
      </c>
      <c r="E30" s="158">
        <f t="shared" si="0"/>
        <v>294.5</v>
      </c>
      <c r="F30" s="163">
        <v>294.5</v>
      </c>
      <c r="G30" s="159">
        <v>0</v>
      </c>
      <c r="H30" s="120">
        <v>0</v>
      </c>
      <c r="I30" s="120">
        <v>0</v>
      </c>
      <c r="J30" s="121">
        <v>0</v>
      </c>
      <c r="K30" s="159">
        <v>294.5</v>
      </c>
      <c r="L30" s="120">
        <v>0</v>
      </c>
      <c r="M30" s="120">
        <v>0</v>
      </c>
      <c r="N30" s="121">
        <v>0</v>
      </c>
      <c r="O30" s="160">
        <f t="shared" si="1"/>
        <v>0</v>
      </c>
      <c r="P30" s="120">
        <v>0</v>
      </c>
      <c r="Q30" s="120">
        <v>0</v>
      </c>
      <c r="R30" s="120">
        <v>0</v>
      </c>
      <c r="S30" s="161">
        <v>0</v>
      </c>
      <c r="T30" s="160">
        <f t="shared" si="2"/>
        <v>0</v>
      </c>
      <c r="U30" s="120">
        <v>0</v>
      </c>
      <c r="V30" s="120">
        <v>0</v>
      </c>
      <c r="W30" s="120">
        <v>0</v>
      </c>
      <c r="X30" s="161">
        <v>0</v>
      </c>
    </row>
    <row r="31" spans="2:24" ht="12.75" customHeight="1" x14ac:dyDescent="0.2">
      <c r="B31" s="76"/>
      <c r="C31" s="72"/>
      <c r="D31" s="72" t="str">
        <f>$D$13</f>
        <v>Jahr 2017</v>
      </c>
      <c r="E31" s="162">
        <f t="shared" si="0"/>
        <v>345.7</v>
      </c>
      <c r="F31" s="163">
        <v>345.7</v>
      </c>
      <c r="G31" s="164">
        <v>0</v>
      </c>
      <c r="H31" s="165">
        <v>0</v>
      </c>
      <c r="I31" s="165">
        <v>0</v>
      </c>
      <c r="J31" s="166">
        <v>0</v>
      </c>
      <c r="K31" s="164">
        <v>345.7</v>
      </c>
      <c r="L31" s="165">
        <v>0</v>
      </c>
      <c r="M31" s="165">
        <v>0</v>
      </c>
      <c r="N31" s="166">
        <v>0</v>
      </c>
      <c r="O31" s="167">
        <f t="shared" si="1"/>
        <v>0</v>
      </c>
      <c r="P31" s="165">
        <v>0</v>
      </c>
      <c r="Q31" s="165">
        <v>0</v>
      </c>
      <c r="R31" s="165">
        <v>0</v>
      </c>
      <c r="S31" s="168">
        <v>0</v>
      </c>
      <c r="T31" s="167">
        <f t="shared" si="2"/>
        <v>0</v>
      </c>
      <c r="U31" s="165">
        <v>0</v>
      </c>
      <c r="V31" s="165">
        <v>0</v>
      </c>
      <c r="W31" s="165">
        <v>0</v>
      </c>
      <c r="X31" s="168">
        <v>0</v>
      </c>
    </row>
    <row r="32" spans="2:24" ht="12.75" customHeight="1" x14ac:dyDescent="0.2">
      <c r="B32" s="76" t="s">
        <v>94</v>
      </c>
      <c r="C32" s="118" t="s">
        <v>95</v>
      </c>
      <c r="D32" s="119" t="str">
        <f>$D$12</f>
        <v>Jahr 2018</v>
      </c>
      <c r="E32" s="158">
        <f t="shared" si="0"/>
        <v>0</v>
      </c>
      <c r="F32" s="163">
        <v>0</v>
      </c>
      <c r="G32" s="159">
        <v>0</v>
      </c>
      <c r="H32" s="120">
        <v>0</v>
      </c>
      <c r="I32" s="120">
        <v>0</v>
      </c>
      <c r="J32" s="121">
        <v>0</v>
      </c>
      <c r="K32" s="159">
        <v>0</v>
      </c>
      <c r="L32" s="120">
        <v>0</v>
      </c>
      <c r="M32" s="120">
        <v>0</v>
      </c>
      <c r="N32" s="121">
        <v>0</v>
      </c>
      <c r="O32" s="160">
        <f t="shared" si="1"/>
        <v>0</v>
      </c>
      <c r="P32" s="120">
        <v>0</v>
      </c>
      <c r="Q32" s="120">
        <v>0</v>
      </c>
      <c r="R32" s="120">
        <v>0</v>
      </c>
      <c r="S32" s="161">
        <v>0</v>
      </c>
      <c r="T32" s="160">
        <f t="shared" si="2"/>
        <v>0</v>
      </c>
      <c r="U32" s="120">
        <v>0</v>
      </c>
      <c r="V32" s="120">
        <v>0</v>
      </c>
      <c r="W32" s="120">
        <v>0</v>
      </c>
      <c r="X32" s="161">
        <v>0</v>
      </c>
    </row>
    <row r="33" spans="2:24" ht="12.75" customHeight="1" x14ac:dyDescent="0.2">
      <c r="B33" s="76"/>
      <c r="C33" s="72"/>
      <c r="D33" s="72" t="str">
        <f>$D$13</f>
        <v>Jahr 2017</v>
      </c>
      <c r="E33" s="162">
        <f t="shared" si="0"/>
        <v>0</v>
      </c>
      <c r="F33" s="163">
        <v>0</v>
      </c>
      <c r="G33" s="164">
        <v>0</v>
      </c>
      <c r="H33" s="165">
        <v>0</v>
      </c>
      <c r="I33" s="165">
        <v>0</v>
      </c>
      <c r="J33" s="166">
        <v>0</v>
      </c>
      <c r="K33" s="164">
        <v>0</v>
      </c>
      <c r="L33" s="165">
        <v>0</v>
      </c>
      <c r="M33" s="165">
        <v>0</v>
      </c>
      <c r="N33" s="166">
        <v>0</v>
      </c>
      <c r="O33" s="167">
        <f t="shared" si="1"/>
        <v>0</v>
      </c>
      <c r="P33" s="165">
        <v>0</v>
      </c>
      <c r="Q33" s="165">
        <v>0</v>
      </c>
      <c r="R33" s="165">
        <v>0</v>
      </c>
      <c r="S33" s="168">
        <v>0</v>
      </c>
      <c r="T33" s="167">
        <f t="shared" si="2"/>
        <v>0</v>
      </c>
      <c r="U33" s="165">
        <v>0</v>
      </c>
      <c r="V33" s="165">
        <v>0</v>
      </c>
      <c r="W33" s="165">
        <v>0</v>
      </c>
      <c r="X33" s="168">
        <v>0</v>
      </c>
    </row>
    <row r="34" spans="2:24" ht="12.75" customHeight="1" x14ac:dyDescent="0.2">
      <c r="B34" s="76" t="s">
        <v>96</v>
      </c>
      <c r="C34" s="118" t="s">
        <v>97</v>
      </c>
      <c r="D34" s="119" t="str">
        <f>$D$12</f>
        <v>Jahr 2018</v>
      </c>
      <c r="E34" s="158">
        <f t="shared" si="0"/>
        <v>0</v>
      </c>
      <c r="F34" s="163">
        <v>0</v>
      </c>
      <c r="G34" s="159">
        <v>0</v>
      </c>
      <c r="H34" s="120">
        <v>0</v>
      </c>
      <c r="I34" s="120">
        <v>0</v>
      </c>
      <c r="J34" s="121">
        <v>0</v>
      </c>
      <c r="K34" s="159">
        <v>0</v>
      </c>
      <c r="L34" s="120">
        <v>0</v>
      </c>
      <c r="M34" s="120">
        <v>0</v>
      </c>
      <c r="N34" s="121">
        <v>0</v>
      </c>
      <c r="O34" s="160">
        <f t="shared" si="1"/>
        <v>0</v>
      </c>
      <c r="P34" s="120">
        <v>0</v>
      </c>
      <c r="Q34" s="120">
        <v>0</v>
      </c>
      <c r="R34" s="120">
        <v>0</v>
      </c>
      <c r="S34" s="161">
        <v>0</v>
      </c>
      <c r="T34" s="160">
        <f t="shared" si="2"/>
        <v>0</v>
      </c>
      <c r="U34" s="120">
        <v>0</v>
      </c>
      <c r="V34" s="120">
        <v>0</v>
      </c>
      <c r="W34" s="120">
        <v>0</v>
      </c>
      <c r="X34" s="161">
        <v>0</v>
      </c>
    </row>
    <row r="35" spans="2:24" ht="12.75" customHeight="1" x14ac:dyDescent="0.2">
      <c r="B35" s="76"/>
      <c r="C35" s="72"/>
      <c r="D35" s="72" t="str">
        <f>$D$13</f>
        <v>Jahr 2017</v>
      </c>
      <c r="E35" s="162">
        <f t="shared" si="0"/>
        <v>0</v>
      </c>
      <c r="F35" s="163">
        <v>0</v>
      </c>
      <c r="G35" s="164">
        <v>0</v>
      </c>
      <c r="H35" s="165">
        <v>0</v>
      </c>
      <c r="I35" s="165">
        <v>0</v>
      </c>
      <c r="J35" s="166">
        <v>0</v>
      </c>
      <c r="K35" s="164">
        <v>0</v>
      </c>
      <c r="L35" s="165">
        <v>0</v>
      </c>
      <c r="M35" s="165">
        <v>0</v>
      </c>
      <c r="N35" s="166">
        <v>0</v>
      </c>
      <c r="O35" s="167">
        <f t="shared" si="1"/>
        <v>0</v>
      </c>
      <c r="P35" s="165">
        <v>0</v>
      </c>
      <c r="Q35" s="165">
        <v>0</v>
      </c>
      <c r="R35" s="165">
        <v>0</v>
      </c>
      <c r="S35" s="168">
        <v>0</v>
      </c>
      <c r="T35" s="167">
        <f t="shared" si="2"/>
        <v>0</v>
      </c>
      <c r="U35" s="165">
        <v>0</v>
      </c>
      <c r="V35" s="165">
        <v>0</v>
      </c>
      <c r="W35" s="165">
        <v>0</v>
      </c>
      <c r="X35" s="168">
        <v>0</v>
      </c>
    </row>
    <row r="36" spans="2:24" ht="12.75" customHeight="1" x14ac:dyDescent="0.2">
      <c r="B36" s="76" t="s">
        <v>98</v>
      </c>
      <c r="C36" s="118" t="s">
        <v>99</v>
      </c>
      <c r="D36" s="119" t="str">
        <f>$D$12</f>
        <v>Jahr 2018</v>
      </c>
      <c r="E36" s="158">
        <f t="shared" si="0"/>
        <v>0</v>
      </c>
      <c r="F36" s="163">
        <v>0</v>
      </c>
      <c r="G36" s="159">
        <v>0</v>
      </c>
      <c r="H36" s="120">
        <v>0</v>
      </c>
      <c r="I36" s="120">
        <v>0</v>
      </c>
      <c r="J36" s="121">
        <v>0</v>
      </c>
      <c r="K36" s="159">
        <v>0</v>
      </c>
      <c r="L36" s="120">
        <v>0</v>
      </c>
      <c r="M36" s="120">
        <v>0</v>
      </c>
      <c r="N36" s="121">
        <v>0</v>
      </c>
      <c r="O36" s="160">
        <f t="shared" si="1"/>
        <v>0</v>
      </c>
      <c r="P36" s="120">
        <v>0</v>
      </c>
      <c r="Q36" s="120">
        <v>0</v>
      </c>
      <c r="R36" s="120">
        <v>0</v>
      </c>
      <c r="S36" s="161">
        <v>0</v>
      </c>
      <c r="T36" s="160">
        <f t="shared" si="2"/>
        <v>0</v>
      </c>
      <c r="U36" s="120">
        <v>0</v>
      </c>
      <c r="V36" s="120">
        <v>0</v>
      </c>
      <c r="W36" s="120">
        <v>0</v>
      </c>
      <c r="X36" s="161">
        <v>0</v>
      </c>
    </row>
    <row r="37" spans="2:24" ht="12.75" customHeight="1" x14ac:dyDescent="0.2">
      <c r="B37" s="76"/>
      <c r="C37" s="72"/>
      <c r="D37" s="72" t="str">
        <f>$D$13</f>
        <v>Jahr 2017</v>
      </c>
      <c r="E37" s="162">
        <f t="shared" si="0"/>
        <v>0</v>
      </c>
      <c r="F37" s="163">
        <v>0</v>
      </c>
      <c r="G37" s="164">
        <v>0</v>
      </c>
      <c r="H37" s="165">
        <v>0</v>
      </c>
      <c r="I37" s="165">
        <v>0</v>
      </c>
      <c r="J37" s="166">
        <v>0</v>
      </c>
      <c r="K37" s="164">
        <v>0</v>
      </c>
      <c r="L37" s="165">
        <v>0</v>
      </c>
      <c r="M37" s="165">
        <v>0</v>
      </c>
      <c r="N37" s="166">
        <v>0</v>
      </c>
      <c r="O37" s="167">
        <f t="shared" si="1"/>
        <v>0</v>
      </c>
      <c r="P37" s="165">
        <v>0</v>
      </c>
      <c r="Q37" s="165">
        <v>0</v>
      </c>
      <c r="R37" s="165">
        <v>0</v>
      </c>
      <c r="S37" s="168">
        <v>0</v>
      </c>
      <c r="T37" s="167">
        <f t="shared" si="2"/>
        <v>0</v>
      </c>
      <c r="U37" s="165">
        <v>0</v>
      </c>
      <c r="V37" s="165">
        <v>0</v>
      </c>
      <c r="W37" s="165">
        <v>0</v>
      </c>
      <c r="X37" s="168">
        <v>0</v>
      </c>
    </row>
    <row r="38" spans="2:24" ht="12.75" customHeight="1" x14ac:dyDescent="0.2">
      <c r="B38" s="76" t="s">
        <v>100</v>
      </c>
      <c r="C38" s="118" t="s">
        <v>101</v>
      </c>
      <c r="D38" s="119" t="str">
        <f>$D$12</f>
        <v>Jahr 2018</v>
      </c>
      <c r="E38" s="158">
        <f t="shared" si="0"/>
        <v>0</v>
      </c>
      <c r="F38" s="163">
        <v>0</v>
      </c>
      <c r="G38" s="159">
        <v>0</v>
      </c>
      <c r="H38" s="120">
        <v>0</v>
      </c>
      <c r="I38" s="120">
        <v>0</v>
      </c>
      <c r="J38" s="121">
        <v>0</v>
      </c>
      <c r="K38" s="159">
        <v>0</v>
      </c>
      <c r="L38" s="120">
        <v>0</v>
      </c>
      <c r="M38" s="120">
        <v>0</v>
      </c>
      <c r="N38" s="121">
        <v>0</v>
      </c>
      <c r="O38" s="160">
        <f t="shared" si="1"/>
        <v>0</v>
      </c>
      <c r="P38" s="120">
        <v>0</v>
      </c>
      <c r="Q38" s="120">
        <v>0</v>
      </c>
      <c r="R38" s="120">
        <v>0</v>
      </c>
      <c r="S38" s="161">
        <v>0</v>
      </c>
      <c r="T38" s="160">
        <f t="shared" si="2"/>
        <v>0</v>
      </c>
      <c r="U38" s="120">
        <v>0</v>
      </c>
      <c r="V38" s="120">
        <v>0</v>
      </c>
      <c r="W38" s="120">
        <v>0</v>
      </c>
      <c r="X38" s="161">
        <v>0</v>
      </c>
    </row>
    <row r="39" spans="2:24" ht="12.75" customHeight="1" x14ac:dyDescent="0.2">
      <c r="B39" s="76"/>
      <c r="C39" s="72"/>
      <c r="D39" s="72" t="str">
        <f>$D$13</f>
        <v>Jahr 2017</v>
      </c>
      <c r="E39" s="162">
        <f t="shared" si="0"/>
        <v>0</v>
      </c>
      <c r="F39" s="163">
        <v>0</v>
      </c>
      <c r="G39" s="164">
        <v>0</v>
      </c>
      <c r="H39" s="165">
        <v>0</v>
      </c>
      <c r="I39" s="165">
        <v>0</v>
      </c>
      <c r="J39" s="166">
        <v>0</v>
      </c>
      <c r="K39" s="164">
        <v>0</v>
      </c>
      <c r="L39" s="165">
        <v>0</v>
      </c>
      <c r="M39" s="165">
        <v>0</v>
      </c>
      <c r="N39" s="166">
        <v>0</v>
      </c>
      <c r="O39" s="167">
        <f t="shared" si="1"/>
        <v>0</v>
      </c>
      <c r="P39" s="165">
        <v>0</v>
      </c>
      <c r="Q39" s="165">
        <v>0</v>
      </c>
      <c r="R39" s="165">
        <v>0</v>
      </c>
      <c r="S39" s="168">
        <v>0</v>
      </c>
      <c r="T39" s="167">
        <f t="shared" si="2"/>
        <v>0</v>
      </c>
      <c r="U39" s="165">
        <v>0</v>
      </c>
      <c r="V39" s="165">
        <v>0</v>
      </c>
      <c r="W39" s="165">
        <v>0</v>
      </c>
      <c r="X39" s="168">
        <v>0</v>
      </c>
    </row>
    <row r="40" spans="2:24" ht="12.75" customHeight="1" x14ac:dyDescent="0.2">
      <c r="B40" s="76" t="s">
        <v>102</v>
      </c>
      <c r="C40" s="118" t="s">
        <v>103</v>
      </c>
      <c r="D40" s="119" t="str">
        <f>$D$12</f>
        <v>Jahr 2018</v>
      </c>
      <c r="E40" s="158">
        <f t="shared" si="0"/>
        <v>4.7</v>
      </c>
      <c r="F40" s="163">
        <v>4.7</v>
      </c>
      <c r="G40" s="159">
        <v>0</v>
      </c>
      <c r="H40" s="120">
        <v>0</v>
      </c>
      <c r="I40" s="120">
        <v>0</v>
      </c>
      <c r="J40" s="121">
        <v>0</v>
      </c>
      <c r="K40" s="159">
        <v>4.7</v>
      </c>
      <c r="L40" s="120">
        <v>0</v>
      </c>
      <c r="M40" s="120">
        <v>0</v>
      </c>
      <c r="N40" s="121">
        <v>0</v>
      </c>
      <c r="O40" s="160">
        <f t="shared" si="1"/>
        <v>0</v>
      </c>
      <c r="P40" s="120">
        <v>0</v>
      </c>
      <c r="Q40" s="120">
        <v>0</v>
      </c>
      <c r="R40" s="120">
        <v>0</v>
      </c>
      <c r="S40" s="161">
        <v>0</v>
      </c>
      <c r="T40" s="160">
        <f t="shared" si="2"/>
        <v>0</v>
      </c>
      <c r="U40" s="120">
        <v>0</v>
      </c>
      <c r="V40" s="120">
        <v>0</v>
      </c>
      <c r="W40" s="120">
        <v>0</v>
      </c>
      <c r="X40" s="161">
        <v>0</v>
      </c>
    </row>
    <row r="41" spans="2:24" ht="12.75" customHeight="1" x14ac:dyDescent="0.2">
      <c r="B41" s="76"/>
      <c r="C41" s="72"/>
      <c r="D41" s="72" t="str">
        <f>$D$13</f>
        <v>Jahr 2017</v>
      </c>
      <c r="E41" s="162">
        <f t="shared" si="0"/>
        <v>5.8</v>
      </c>
      <c r="F41" s="163">
        <v>5.8</v>
      </c>
      <c r="G41" s="164">
        <v>0</v>
      </c>
      <c r="H41" s="165">
        <v>0</v>
      </c>
      <c r="I41" s="165">
        <v>0</v>
      </c>
      <c r="J41" s="166">
        <v>0</v>
      </c>
      <c r="K41" s="164">
        <v>5.8</v>
      </c>
      <c r="L41" s="165">
        <v>0</v>
      </c>
      <c r="M41" s="165">
        <v>0</v>
      </c>
      <c r="N41" s="166">
        <v>0</v>
      </c>
      <c r="O41" s="167">
        <f t="shared" si="1"/>
        <v>0</v>
      </c>
      <c r="P41" s="165">
        <v>0</v>
      </c>
      <c r="Q41" s="165">
        <v>0</v>
      </c>
      <c r="R41" s="165">
        <v>0</v>
      </c>
      <c r="S41" s="168">
        <v>0</v>
      </c>
      <c r="T41" s="167">
        <f t="shared" si="2"/>
        <v>0</v>
      </c>
      <c r="U41" s="165">
        <v>0</v>
      </c>
      <c r="V41" s="165">
        <v>0</v>
      </c>
      <c r="W41" s="165">
        <v>0</v>
      </c>
      <c r="X41" s="168">
        <v>0</v>
      </c>
    </row>
    <row r="42" spans="2:24" ht="12.75" customHeight="1" x14ac:dyDescent="0.2">
      <c r="B42" s="76" t="s">
        <v>104</v>
      </c>
      <c r="C42" s="118" t="s">
        <v>105</v>
      </c>
      <c r="D42" s="119" t="str">
        <f>$D$12</f>
        <v>Jahr 2018</v>
      </c>
      <c r="E42" s="158">
        <f t="shared" si="0"/>
        <v>0</v>
      </c>
      <c r="F42" s="163">
        <v>0</v>
      </c>
      <c r="G42" s="159">
        <v>0</v>
      </c>
      <c r="H42" s="120">
        <v>0</v>
      </c>
      <c r="I42" s="120">
        <v>0</v>
      </c>
      <c r="J42" s="121">
        <v>0</v>
      </c>
      <c r="K42" s="159">
        <v>0</v>
      </c>
      <c r="L42" s="120">
        <v>0</v>
      </c>
      <c r="M42" s="120">
        <v>0</v>
      </c>
      <c r="N42" s="121">
        <v>0</v>
      </c>
      <c r="O42" s="160">
        <f t="shared" si="1"/>
        <v>0</v>
      </c>
      <c r="P42" s="120">
        <v>0</v>
      </c>
      <c r="Q42" s="120">
        <v>0</v>
      </c>
      <c r="R42" s="120">
        <v>0</v>
      </c>
      <c r="S42" s="161">
        <v>0</v>
      </c>
      <c r="T42" s="160">
        <f t="shared" si="2"/>
        <v>0</v>
      </c>
      <c r="U42" s="120">
        <v>0</v>
      </c>
      <c r="V42" s="120">
        <v>0</v>
      </c>
      <c r="W42" s="120">
        <v>0</v>
      </c>
      <c r="X42" s="161">
        <v>0</v>
      </c>
    </row>
    <row r="43" spans="2:24" ht="12.75" customHeight="1" x14ac:dyDescent="0.2">
      <c r="B43" s="76"/>
      <c r="C43" s="72"/>
      <c r="D43" s="72" t="str">
        <f>$D$13</f>
        <v>Jahr 2017</v>
      </c>
      <c r="E43" s="162">
        <f t="shared" si="0"/>
        <v>0</v>
      </c>
      <c r="F43" s="163">
        <v>0</v>
      </c>
      <c r="G43" s="164">
        <v>0</v>
      </c>
      <c r="H43" s="165">
        <v>0</v>
      </c>
      <c r="I43" s="165">
        <v>0</v>
      </c>
      <c r="J43" s="166">
        <v>0</v>
      </c>
      <c r="K43" s="164">
        <v>0</v>
      </c>
      <c r="L43" s="165">
        <v>0</v>
      </c>
      <c r="M43" s="165">
        <v>0</v>
      </c>
      <c r="N43" s="166">
        <v>0</v>
      </c>
      <c r="O43" s="167">
        <f t="shared" si="1"/>
        <v>0</v>
      </c>
      <c r="P43" s="165">
        <v>0</v>
      </c>
      <c r="Q43" s="165">
        <v>0</v>
      </c>
      <c r="R43" s="165">
        <v>0</v>
      </c>
      <c r="S43" s="168">
        <v>0</v>
      </c>
      <c r="T43" s="167">
        <f t="shared" si="2"/>
        <v>0</v>
      </c>
      <c r="U43" s="165">
        <v>0</v>
      </c>
      <c r="V43" s="165">
        <v>0</v>
      </c>
      <c r="W43" s="165">
        <v>0</v>
      </c>
      <c r="X43" s="168">
        <v>0</v>
      </c>
    </row>
    <row r="44" spans="2:24" ht="12.75" customHeight="1" x14ac:dyDescent="0.2">
      <c r="B44" s="76" t="s">
        <v>106</v>
      </c>
      <c r="C44" s="118" t="s">
        <v>107</v>
      </c>
      <c r="D44" s="119" t="str">
        <f>$D$12</f>
        <v>Jahr 2018</v>
      </c>
      <c r="E44" s="158">
        <f t="shared" ref="E44:E75" si="3">SUM(G44:N44)</f>
        <v>0</v>
      </c>
      <c r="F44" s="163">
        <v>0</v>
      </c>
      <c r="G44" s="159">
        <v>0</v>
      </c>
      <c r="H44" s="120">
        <v>0</v>
      </c>
      <c r="I44" s="120">
        <v>0</v>
      </c>
      <c r="J44" s="121">
        <v>0</v>
      </c>
      <c r="K44" s="159">
        <v>0</v>
      </c>
      <c r="L44" s="120">
        <v>0</v>
      </c>
      <c r="M44" s="120">
        <v>0</v>
      </c>
      <c r="N44" s="121">
        <v>0</v>
      </c>
      <c r="O44" s="160">
        <f t="shared" ref="O44:O75" si="4">SUM(P44:S44)</f>
        <v>0</v>
      </c>
      <c r="P44" s="120">
        <v>0</v>
      </c>
      <c r="Q44" s="120">
        <v>0</v>
      </c>
      <c r="R44" s="120">
        <v>0</v>
      </c>
      <c r="S44" s="161">
        <v>0</v>
      </c>
      <c r="T44" s="160">
        <f t="shared" ref="T44:T75" si="5">SUM(U44:X44)</f>
        <v>0</v>
      </c>
      <c r="U44" s="120">
        <v>0</v>
      </c>
      <c r="V44" s="120">
        <v>0</v>
      </c>
      <c r="W44" s="120">
        <v>0</v>
      </c>
      <c r="X44" s="161">
        <v>0</v>
      </c>
    </row>
    <row r="45" spans="2:24" ht="12.75" customHeight="1" x14ac:dyDescent="0.2">
      <c r="B45" s="76"/>
      <c r="C45" s="72"/>
      <c r="D45" s="72" t="str">
        <f>$D$13</f>
        <v>Jahr 2017</v>
      </c>
      <c r="E45" s="162">
        <f t="shared" si="3"/>
        <v>0</v>
      </c>
      <c r="F45" s="163">
        <v>0</v>
      </c>
      <c r="G45" s="164">
        <v>0</v>
      </c>
      <c r="H45" s="165">
        <v>0</v>
      </c>
      <c r="I45" s="165">
        <v>0</v>
      </c>
      <c r="J45" s="166">
        <v>0</v>
      </c>
      <c r="K45" s="164">
        <v>0</v>
      </c>
      <c r="L45" s="165">
        <v>0</v>
      </c>
      <c r="M45" s="165">
        <v>0</v>
      </c>
      <c r="N45" s="166">
        <v>0</v>
      </c>
      <c r="O45" s="167">
        <f t="shared" si="4"/>
        <v>0</v>
      </c>
      <c r="P45" s="165">
        <v>0</v>
      </c>
      <c r="Q45" s="165">
        <v>0</v>
      </c>
      <c r="R45" s="165">
        <v>0</v>
      </c>
      <c r="S45" s="168">
        <v>0</v>
      </c>
      <c r="T45" s="167">
        <f t="shared" si="5"/>
        <v>0</v>
      </c>
      <c r="U45" s="165">
        <v>0</v>
      </c>
      <c r="V45" s="165">
        <v>0</v>
      </c>
      <c r="W45" s="165">
        <v>0</v>
      </c>
      <c r="X45" s="168">
        <v>0</v>
      </c>
    </row>
    <row r="46" spans="2:24" ht="12.75" customHeight="1" x14ac:dyDescent="0.2">
      <c r="B46" s="76" t="s">
        <v>108</v>
      </c>
      <c r="C46" s="118" t="s">
        <v>109</v>
      </c>
      <c r="D46" s="119" t="str">
        <f>$D$12</f>
        <v>Jahr 2018</v>
      </c>
      <c r="E46" s="158">
        <f t="shared" si="3"/>
        <v>3.5</v>
      </c>
      <c r="F46" s="163">
        <v>0</v>
      </c>
      <c r="G46" s="159">
        <v>0</v>
      </c>
      <c r="H46" s="120">
        <v>3.5</v>
      </c>
      <c r="I46" s="120">
        <v>0</v>
      </c>
      <c r="J46" s="121">
        <v>0</v>
      </c>
      <c r="K46" s="159">
        <v>0</v>
      </c>
      <c r="L46" s="120">
        <v>0</v>
      </c>
      <c r="M46" s="120">
        <v>0</v>
      </c>
      <c r="N46" s="121">
        <v>0</v>
      </c>
      <c r="O46" s="160">
        <f t="shared" si="4"/>
        <v>0</v>
      </c>
      <c r="P46" s="120">
        <v>0</v>
      </c>
      <c r="Q46" s="120">
        <v>0</v>
      </c>
      <c r="R46" s="120">
        <v>0</v>
      </c>
      <c r="S46" s="161">
        <v>0</v>
      </c>
      <c r="T46" s="160">
        <f t="shared" si="5"/>
        <v>0</v>
      </c>
      <c r="U46" s="120">
        <v>0</v>
      </c>
      <c r="V46" s="120">
        <v>0</v>
      </c>
      <c r="W46" s="120">
        <v>0</v>
      </c>
      <c r="X46" s="161">
        <v>0</v>
      </c>
    </row>
    <row r="47" spans="2:24" ht="12.75" customHeight="1" x14ac:dyDescent="0.2">
      <c r="B47" s="76"/>
      <c r="C47" s="72"/>
      <c r="D47" s="72" t="str">
        <f>$D$13</f>
        <v>Jahr 2017</v>
      </c>
      <c r="E47" s="162">
        <f t="shared" si="3"/>
        <v>7</v>
      </c>
      <c r="F47" s="163">
        <v>0</v>
      </c>
      <c r="G47" s="164">
        <v>0</v>
      </c>
      <c r="H47" s="165">
        <v>7</v>
      </c>
      <c r="I47" s="165">
        <v>0</v>
      </c>
      <c r="J47" s="166">
        <v>0</v>
      </c>
      <c r="K47" s="164">
        <v>0</v>
      </c>
      <c r="L47" s="165">
        <v>0</v>
      </c>
      <c r="M47" s="165">
        <v>0</v>
      </c>
      <c r="N47" s="166">
        <v>0</v>
      </c>
      <c r="O47" s="167">
        <f t="shared" si="4"/>
        <v>0</v>
      </c>
      <c r="P47" s="165">
        <v>0</v>
      </c>
      <c r="Q47" s="165">
        <v>0</v>
      </c>
      <c r="R47" s="165">
        <v>0</v>
      </c>
      <c r="S47" s="168">
        <v>0</v>
      </c>
      <c r="T47" s="167">
        <f t="shared" si="5"/>
        <v>0</v>
      </c>
      <c r="U47" s="165">
        <v>0</v>
      </c>
      <c r="V47" s="165">
        <v>0</v>
      </c>
      <c r="W47" s="165">
        <v>0</v>
      </c>
      <c r="X47" s="168">
        <v>0</v>
      </c>
    </row>
    <row r="48" spans="2:24" ht="12.75" customHeight="1" x14ac:dyDescent="0.2">
      <c r="B48" s="76" t="s">
        <v>110</v>
      </c>
      <c r="C48" s="118" t="s">
        <v>111</v>
      </c>
      <c r="D48" s="119" t="str">
        <f>$D$12</f>
        <v>Jahr 2018</v>
      </c>
      <c r="E48" s="158">
        <f t="shared" si="3"/>
        <v>0</v>
      </c>
      <c r="F48" s="163">
        <v>0</v>
      </c>
      <c r="G48" s="159">
        <v>0</v>
      </c>
      <c r="H48" s="120">
        <v>0</v>
      </c>
      <c r="I48" s="120">
        <v>0</v>
      </c>
      <c r="J48" s="121">
        <v>0</v>
      </c>
      <c r="K48" s="159">
        <v>0</v>
      </c>
      <c r="L48" s="120">
        <v>0</v>
      </c>
      <c r="M48" s="120">
        <v>0</v>
      </c>
      <c r="N48" s="121">
        <v>0</v>
      </c>
      <c r="O48" s="160">
        <f t="shared" si="4"/>
        <v>0</v>
      </c>
      <c r="P48" s="120">
        <v>0</v>
      </c>
      <c r="Q48" s="120">
        <v>0</v>
      </c>
      <c r="R48" s="120">
        <v>0</v>
      </c>
      <c r="S48" s="161">
        <v>0</v>
      </c>
      <c r="T48" s="160">
        <f t="shared" si="5"/>
        <v>0</v>
      </c>
      <c r="U48" s="120">
        <v>0</v>
      </c>
      <c r="V48" s="120">
        <v>0</v>
      </c>
      <c r="W48" s="120">
        <v>0</v>
      </c>
      <c r="X48" s="161">
        <v>0</v>
      </c>
    </row>
    <row r="49" spans="2:24" ht="12.75" customHeight="1" x14ac:dyDescent="0.2">
      <c r="B49" s="76"/>
      <c r="C49" s="72"/>
      <c r="D49" s="72" t="str">
        <f>$D$13</f>
        <v>Jahr 2017</v>
      </c>
      <c r="E49" s="162">
        <f t="shared" si="3"/>
        <v>0</v>
      </c>
      <c r="F49" s="163">
        <v>0</v>
      </c>
      <c r="G49" s="164">
        <v>0</v>
      </c>
      <c r="H49" s="165">
        <v>0</v>
      </c>
      <c r="I49" s="165">
        <v>0</v>
      </c>
      <c r="J49" s="166">
        <v>0</v>
      </c>
      <c r="K49" s="164">
        <v>0</v>
      </c>
      <c r="L49" s="165">
        <v>0</v>
      </c>
      <c r="M49" s="165">
        <v>0</v>
      </c>
      <c r="N49" s="166">
        <v>0</v>
      </c>
      <c r="O49" s="167">
        <f t="shared" si="4"/>
        <v>0</v>
      </c>
      <c r="P49" s="165">
        <v>0</v>
      </c>
      <c r="Q49" s="165">
        <v>0</v>
      </c>
      <c r="R49" s="165">
        <v>0</v>
      </c>
      <c r="S49" s="168">
        <v>0</v>
      </c>
      <c r="T49" s="167">
        <f t="shared" si="5"/>
        <v>0</v>
      </c>
      <c r="U49" s="165">
        <v>0</v>
      </c>
      <c r="V49" s="165">
        <v>0</v>
      </c>
      <c r="W49" s="165">
        <v>0</v>
      </c>
      <c r="X49" s="168">
        <v>0</v>
      </c>
    </row>
    <row r="50" spans="2:24" ht="12.75" customHeight="1" x14ac:dyDescent="0.2">
      <c r="B50" s="76" t="s">
        <v>112</v>
      </c>
      <c r="C50" s="118" t="s">
        <v>113</v>
      </c>
      <c r="D50" s="119" t="str">
        <f>$D$12</f>
        <v>Jahr 2018</v>
      </c>
      <c r="E50" s="158">
        <f t="shared" si="3"/>
        <v>0</v>
      </c>
      <c r="F50" s="163">
        <v>0</v>
      </c>
      <c r="G50" s="159">
        <v>0</v>
      </c>
      <c r="H50" s="120">
        <v>0</v>
      </c>
      <c r="I50" s="120">
        <v>0</v>
      </c>
      <c r="J50" s="121">
        <v>0</v>
      </c>
      <c r="K50" s="159">
        <v>0</v>
      </c>
      <c r="L50" s="120">
        <v>0</v>
      </c>
      <c r="M50" s="120">
        <v>0</v>
      </c>
      <c r="N50" s="121">
        <v>0</v>
      </c>
      <c r="O50" s="160">
        <f t="shared" si="4"/>
        <v>0</v>
      </c>
      <c r="P50" s="120">
        <v>0</v>
      </c>
      <c r="Q50" s="120">
        <v>0</v>
      </c>
      <c r="R50" s="120">
        <v>0</v>
      </c>
      <c r="S50" s="161">
        <v>0</v>
      </c>
      <c r="T50" s="160">
        <f t="shared" si="5"/>
        <v>0</v>
      </c>
      <c r="U50" s="120">
        <v>0</v>
      </c>
      <c r="V50" s="120">
        <v>0</v>
      </c>
      <c r="W50" s="120">
        <v>0</v>
      </c>
      <c r="X50" s="161">
        <v>0</v>
      </c>
    </row>
    <row r="51" spans="2:24" ht="12.75" customHeight="1" x14ac:dyDescent="0.2">
      <c r="B51" s="76"/>
      <c r="C51" s="72"/>
      <c r="D51" s="72" t="str">
        <f>$D$13</f>
        <v>Jahr 2017</v>
      </c>
      <c r="E51" s="162">
        <f t="shared" si="3"/>
        <v>0</v>
      </c>
      <c r="F51" s="163">
        <v>0</v>
      </c>
      <c r="G51" s="164">
        <v>0</v>
      </c>
      <c r="H51" s="165">
        <v>0</v>
      </c>
      <c r="I51" s="165">
        <v>0</v>
      </c>
      <c r="J51" s="166">
        <v>0</v>
      </c>
      <c r="K51" s="164">
        <v>0</v>
      </c>
      <c r="L51" s="165">
        <v>0</v>
      </c>
      <c r="M51" s="165">
        <v>0</v>
      </c>
      <c r="N51" s="166">
        <v>0</v>
      </c>
      <c r="O51" s="167">
        <f t="shared" si="4"/>
        <v>0</v>
      </c>
      <c r="P51" s="165">
        <v>0</v>
      </c>
      <c r="Q51" s="165">
        <v>0</v>
      </c>
      <c r="R51" s="165">
        <v>0</v>
      </c>
      <c r="S51" s="168">
        <v>0</v>
      </c>
      <c r="T51" s="167">
        <f t="shared" si="5"/>
        <v>0</v>
      </c>
      <c r="U51" s="165">
        <v>0</v>
      </c>
      <c r="V51" s="165">
        <v>0</v>
      </c>
      <c r="W51" s="165">
        <v>0</v>
      </c>
      <c r="X51" s="168">
        <v>0</v>
      </c>
    </row>
    <row r="52" spans="2:24" ht="12.75" customHeight="1" x14ac:dyDescent="0.2">
      <c r="B52" s="76" t="s">
        <v>114</v>
      </c>
      <c r="C52" s="118" t="s">
        <v>115</v>
      </c>
      <c r="D52" s="119" t="str">
        <f>$D$12</f>
        <v>Jahr 2018</v>
      </c>
      <c r="E52" s="158">
        <f t="shared" si="3"/>
        <v>0</v>
      </c>
      <c r="F52" s="163">
        <v>0</v>
      </c>
      <c r="G52" s="159">
        <v>0</v>
      </c>
      <c r="H52" s="120">
        <v>0</v>
      </c>
      <c r="I52" s="120">
        <v>0</v>
      </c>
      <c r="J52" s="121">
        <v>0</v>
      </c>
      <c r="K52" s="159">
        <v>0</v>
      </c>
      <c r="L52" s="120">
        <v>0</v>
      </c>
      <c r="M52" s="120">
        <v>0</v>
      </c>
      <c r="N52" s="121">
        <v>0</v>
      </c>
      <c r="O52" s="160">
        <f t="shared" si="4"/>
        <v>0</v>
      </c>
      <c r="P52" s="120">
        <v>0</v>
      </c>
      <c r="Q52" s="120">
        <v>0</v>
      </c>
      <c r="R52" s="120">
        <v>0</v>
      </c>
      <c r="S52" s="161">
        <v>0</v>
      </c>
      <c r="T52" s="160">
        <f t="shared" si="5"/>
        <v>0</v>
      </c>
      <c r="U52" s="120">
        <v>0</v>
      </c>
      <c r="V52" s="120">
        <v>0</v>
      </c>
      <c r="W52" s="120">
        <v>0</v>
      </c>
      <c r="X52" s="161">
        <v>0</v>
      </c>
    </row>
    <row r="53" spans="2:24" ht="12.75" customHeight="1" x14ac:dyDescent="0.2">
      <c r="B53" s="76"/>
      <c r="C53" s="72"/>
      <c r="D53" s="72" t="str">
        <f>$D$13</f>
        <v>Jahr 2017</v>
      </c>
      <c r="E53" s="162">
        <f t="shared" si="3"/>
        <v>0</v>
      </c>
      <c r="F53" s="163">
        <v>0</v>
      </c>
      <c r="G53" s="164">
        <v>0</v>
      </c>
      <c r="H53" s="165">
        <v>0</v>
      </c>
      <c r="I53" s="165">
        <v>0</v>
      </c>
      <c r="J53" s="166">
        <v>0</v>
      </c>
      <c r="K53" s="164">
        <v>0</v>
      </c>
      <c r="L53" s="165">
        <v>0</v>
      </c>
      <c r="M53" s="165">
        <v>0</v>
      </c>
      <c r="N53" s="166">
        <v>0</v>
      </c>
      <c r="O53" s="167">
        <f t="shared" si="4"/>
        <v>0</v>
      </c>
      <c r="P53" s="165">
        <v>0</v>
      </c>
      <c r="Q53" s="165">
        <v>0</v>
      </c>
      <c r="R53" s="165">
        <v>0</v>
      </c>
      <c r="S53" s="168">
        <v>0</v>
      </c>
      <c r="T53" s="167">
        <f t="shared" si="5"/>
        <v>0</v>
      </c>
      <c r="U53" s="165">
        <v>0</v>
      </c>
      <c r="V53" s="165">
        <v>0</v>
      </c>
      <c r="W53" s="165">
        <v>0</v>
      </c>
      <c r="X53" s="168">
        <v>0</v>
      </c>
    </row>
    <row r="54" spans="2:24" ht="12.75" customHeight="1" x14ac:dyDescent="0.2">
      <c r="B54" s="76" t="s">
        <v>116</v>
      </c>
      <c r="C54" s="118" t="s">
        <v>117</v>
      </c>
      <c r="D54" s="119" t="str">
        <f>$D$12</f>
        <v>Jahr 2018</v>
      </c>
      <c r="E54" s="158">
        <f t="shared" si="3"/>
        <v>0</v>
      </c>
      <c r="F54" s="163">
        <v>0</v>
      </c>
      <c r="G54" s="159">
        <v>0</v>
      </c>
      <c r="H54" s="120">
        <v>0</v>
      </c>
      <c r="I54" s="120">
        <v>0</v>
      </c>
      <c r="J54" s="121">
        <v>0</v>
      </c>
      <c r="K54" s="159">
        <v>0</v>
      </c>
      <c r="L54" s="120">
        <v>0</v>
      </c>
      <c r="M54" s="120">
        <v>0</v>
      </c>
      <c r="N54" s="121">
        <v>0</v>
      </c>
      <c r="O54" s="160">
        <f t="shared" si="4"/>
        <v>0</v>
      </c>
      <c r="P54" s="120">
        <v>0</v>
      </c>
      <c r="Q54" s="120">
        <v>0</v>
      </c>
      <c r="R54" s="120">
        <v>0</v>
      </c>
      <c r="S54" s="161">
        <v>0</v>
      </c>
      <c r="T54" s="160">
        <f t="shared" si="5"/>
        <v>0</v>
      </c>
      <c r="U54" s="120">
        <v>0</v>
      </c>
      <c r="V54" s="120">
        <v>0</v>
      </c>
      <c r="W54" s="120">
        <v>0</v>
      </c>
      <c r="X54" s="161">
        <v>0</v>
      </c>
    </row>
    <row r="55" spans="2:24" ht="12.75" customHeight="1" x14ac:dyDescent="0.2">
      <c r="B55" s="76"/>
      <c r="C55" s="72"/>
      <c r="D55" s="72" t="str">
        <f>$D$13</f>
        <v>Jahr 2017</v>
      </c>
      <c r="E55" s="162">
        <f t="shared" si="3"/>
        <v>0</v>
      </c>
      <c r="F55" s="163">
        <v>0</v>
      </c>
      <c r="G55" s="164">
        <v>0</v>
      </c>
      <c r="H55" s="165">
        <v>0</v>
      </c>
      <c r="I55" s="165">
        <v>0</v>
      </c>
      <c r="J55" s="166">
        <v>0</v>
      </c>
      <c r="K55" s="164">
        <v>0</v>
      </c>
      <c r="L55" s="165">
        <v>0</v>
      </c>
      <c r="M55" s="165">
        <v>0</v>
      </c>
      <c r="N55" s="166">
        <v>0</v>
      </c>
      <c r="O55" s="167">
        <f t="shared" si="4"/>
        <v>0</v>
      </c>
      <c r="P55" s="165">
        <v>0</v>
      </c>
      <c r="Q55" s="165">
        <v>0</v>
      </c>
      <c r="R55" s="165">
        <v>0</v>
      </c>
      <c r="S55" s="168">
        <v>0</v>
      </c>
      <c r="T55" s="167">
        <f t="shared" si="5"/>
        <v>0</v>
      </c>
      <c r="U55" s="165">
        <v>0</v>
      </c>
      <c r="V55" s="165">
        <v>0</v>
      </c>
      <c r="W55" s="165">
        <v>0</v>
      </c>
      <c r="X55" s="168">
        <v>0</v>
      </c>
    </row>
    <row r="56" spans="2:24" ht="12.75" customHeight="1" x14ac:dyDescent="0.2">
      <c r="B56" s="76" t="s">
        <v>118</v>
      </c>
      <c r="C56" s="118" t="s">
        <v>119</v>
      </c>
      <c r="D56" s="119" t="str">
        <f>$D$12</f>
        <v>Jahr 2018</v>
      </c>
      <c r="E56" s="158">
        <f t="shared" si="3"/>
        <v>0</v>
      </c>
      <c r="F56" s="163">
        <v>0</v>
      </c>
      <c r="G56" s="159">
        <v>0</v>
      </c>
      <c r="H56" s="120">
        <v>0</v>
      </c>
      <c r="I56" s="120">
        <v>0</v>
      </c>
      <c r="J56" s="121">
        <v>0</v>
      </c>
      <c r="K56" s="159">
        <v>0</v>
      </c>
      <c r="L56" s="120">
        <v>0</v>
      </c>
      <c r="M56" s="120">
        <v>0</v>
      </c>
      <c r="N56" s="121">
        <v>0</v>
      </c>
      <c r="O56" s="160">
        <f t="shared" si="4"/>
        <v>0</v>
      </c>
      <c r="P56" s="120">
        <v>0</v>
      </c>
      <c r="Q56" s="120">
        <v>0</v>
      </c>
      <c r="R56" s="120">
        <v>0</v>
      </c>
      <c r="S56" s="161">
        <v>0</v>
      </c>
      <c r="T56" s="160">
        <f t="shared" si="5"/>
        <v>0</v>
      </c>
      <c r="U56" s="120">
        <v>0</v>
      </c>
      <c r="V56" s="120">
        <v>0</v>
      </c>
      <c r="W56" s="120">
        <v>0</v>
      </c>
      <c r="X56" s="161">
        <v>0</v>
      </c>
    </row>
    <row r="57" spans="2:24" ht="12.75" customHeight="1" x14ac:dyDescent="0.2">
      <c r="B57" s="76"/>
      <c r="C57" s="72"/>
      <c r="D57" s="72" t="str">
        <f>$D$13</f>
        <v>Jahr 2017</v>
      </c>
      <c r="E57" s="162">
        <f t="shared" si="3"/>
        <v>0</v>
      </c>
      <c r="F57" s="163">
        <v>0</v>
      </c>
      <c r="G57" s="164">
        <v>0</v>
      </c>
      <c r="H57" s="165">
        <v>0</v>
      </c>
      <c r="I57" s="165">
        <v>0</v>
      </c>
      <c r="J57" s="166">
        <v>0</v>
      </c>
      <c r="K57" s="164">
        <v>0</v>
      </c>
      <c r="L57" s="165">
        <v>0</v>
      </c>
      <c r="M57" s="165">
        <v>0</v>
      </c>
      <c r="N57" s="166">
        <v>0</v>
      </c>
      <c r="O57" s="167">
        <f t="shared" si="4"/>
        <v>0</v>
      </c>
      <c r="P57" s="165">
        <v>0</v>
      </c>
      <c r="Q57" s="165">
        <v>0</v>
      </c>
      <c r="R57" s="165">
        <v>0</v>
      </c>
      <c r="S57" s="168">
        <v>0</v>
      </c>
      <c r="T57" s="167">
        <f t="shared" si="5"/>
        <v>0</v>
      </c>
      <c r="U57" s="165">
        <v>0</v>
      </c>
      <c r="V57" s="165">
        <v>0</v>
      </c>
      <c r="W57" s="165">
        <v>0</v>
      </c>
      <c r="X57" s="168">
        <v>0</v>
      </c>
    </row>
    <row r="58" spans="2:24" ht="12.75" customHeight="1" x14ac:dyDescent="0.2">
      <c r="B58" s="76" t="s">
        <v>120</v>
      </c>
      <c r="C58" s="118" t="s">
        <v>121</v>
      </c>
      <c r="D58" s="119" t="str">
        <f>$D$12</f>
        <v>Jahr 2018</v>
      </c>
      <c r="E58" s="158">
        <f t="shared" si="3"/>
        <v>0</v>
      </c>
      <c r="F58" s="163">
        <v>0</v>
      </c>
      <c r="G58" s="159">
        <v>0</v>
      </c>
      <c r="H58" s="120">
        <v>0</v>
      </c>
      <c r="I58" s="120">
        <v>0</v>
      </c>
      <c r="J58" s="121">
        <v>0</v>
      </c>
      <c r="K58" s="159">
        <v>0</v>
      </c>
      <c r="L58" s="120">
        <v>0</v>
      </c>
      <c r="M58" s="120">
        <v>0</v>
      </c>
      <c r="N58" s="121">
        <v>0</v>
      </c>
      <c r="O58" s="160">
        <f t="shared" si="4"/>
        <v>0</v>
      </c>
      <c r="P58" s="120">
        <v>0</v>
      </c>
      <c r="Q58" s="120">
        <v>0</v>
      </c>
      <c r="R58" s="120">
        <v>0</v>
      </c>
      <c r="S58" s="161">
        <v>0</v>
      </c>
      <c r="T58" s="160">
        <f t="shared" si="5"/>
        <v>0</v>
      </c>
      <c r="U58" s="120">
        <v>0</v>
      </c>
      <c r="V58" s="120">
        <v>0</v>
      </c>
      <c r="W58" s="120">
        <v>0</v>
      </c>
      <c r="X58" s="161">
        <v>0</v>
      </c>
    </row>
    <row r="59" spans="2:24" ht="12.75" customHeight="1" x14ac:dyDescent="0.2">
      <c r="B59" s="76"/>
      <c r="C59" s="72"/>
      <c r="D59" s="72" t="str">
        <f>$D$13</f>
        <v>Jahr 2017</v>
      </c>
      <c r="E59" s="162">
        <f t="shared" si="3"/>
        <v>0</v>
      </c>
      <c r="F59" s="163">
        <v>0</v>
      </c>
      <c r="G59" s="164">
        <v>0</v>
      </c>
      <c r="H59" s="165">
        <v>0</v>
      </c>
      <c r="I59" s="165">
        <v>0</v>
      </c>
      <c r="J59" s="166">
        <v>0</v>
      </c>
      <c r="K59" s="164">
        <v>0</v>
      </c>
      <c r="L59" s="165">
        <v>0</v>
      </c>
      <c r="M59" s="165">
        <v>0</v>
      </c>
      <c r="N59" s="166">
        <v>0</v>
      </c>
      <c r="O59" s="167">
        <f t="shared" si="4"/>
        <v>0</v>
      </c>
      <c r="P59" s="165">
        <v>0</v>
      </c>
      <c r="Q59" s="165">
        <v>0</v>
      </c>
      <c r="R59" s="165">
        <v>0</v>
      </c>
      <c r="S59" s="168">
        <v>0</v>
      </c>
      <c r="T59" s="167">
        <f t="shared" si="5"/>
        <v>0</v>
      </c>
      <c r="U59" s="165">
        <v>0</v>
      </c>
      <c r="V59" s="165">
        <v>0</v>
      </c>
      <c r="W59" s="165">
        <v>0</v>
      </c>
      <c r="X59" s="168">
        <v>0</v>
      </c>
    </row>
    <row r="60" spans="2:24" ht="12.75" customHeight="1" x14ac:dyDescent="0.2">
      <c r="B60" s="76" t="s">
        <v>122</v>
      </c>
      <c r="C60" s="118" t="s">
        <v>123</v>
      </c>
      <c r="D60" s="119" t="str">
        <f>$D$12</f>
        <v>Jahr 2018</v>
      </c>
      <c r="E60" s="158">
        <f t="shared" si="3"/>
        <v>179.7</v>
      </c>
      <c r="F60" s="163">
        <v>0</v>
      </c>
      <c r="G60" s="159">
        <v>0</v>
      </c>
      <c r="H60" s="120">
        <v>145.9</v>
      </c>
      <c r="I60" s="120">
        <v>0</v>
      </c>
      <c r="J60" s="121">
        <v>0</v>
      </c>
      <c r="K60" s="159">
        <v>0</v>
      </c>
      <c r="L60" s="120">
        <v>33.799999999999997</v>
      </c>
      <c r="M60" s="120">
        <v>0</v>
      </c>
      <c r="N60" s="121">
        <v>0</v>
      </c>
      <c r="O60" s="160">
        <f t="shared" si="4"/>
        <v>0</v>
      </c>
      <c r="P60" s="120">
        <v>0</v>
      </c>
      <c r="Q60" s="120">
        <v>0</v>
      </c>
      <c r="R60" s="120">
        <v>0</v>
      </c>
      <c r="S60" s="161">
        <v>0</v>
      </c>
      <c r="T60" s="160">
        <f t="shared" si="5"/>
        <v>0</v>
      </c>
      <c r="U60" s="120">
        <v>0</v>
      </c>
      <c r="V60" s="120">
        <v>0</v>
      </c>
      <c r="W60" s="120">
        <v>0</v>
      </c>
      <c r="X60" s="161">
        <v>0</v>
      </c>
    </row>
    <row r="61" spans="2:24" ht="12.75" customHeight="1" x14ac:dyDescent="0.2">
      <c r="B61" s="76"/>
      <c r="C61" s="72"/>
      <c r="D61" s="72" t="str">
        <f>$D$13</f>
        <v>Jahr 2017</v>
      </c>
      <c r="E61" s="162">
        <f t="shared" si="3"/>
        <v>372.4</v>
      </c>
      <c r="F61" s="163">
        <v>0</v>
      </c>
      <c r="G61" s="164">
        <v>0</v>
      </c>
      <c r="H61" s="165">
        <v>334.5</v>
      </c>
      <c r="I61" s="165">
        <v>0</v>
      </c>
      <c r="J61" s="166">
        <v>0</v>
      </c>
      <c r="K61" s="164">
        <v>0</v>
      </c>
      <c r="L61" s="165">
        <v>37.9</v>
      </c>
      <c r="M61" s="165">
        <v>0</v>
      </c>
      <c r="N61" s="166">
        <v>0</v>
      </c>
      <c r="O61" s="167">
        <f t="shared" si="4"/>
        <v>0</v>
      </c>
      <c r="P61" s="165">
        <v>0</v>
      </c>
      <c r="Q61" s="165">
        <v>0</v>
      </c>
      <c r="R61" s="165">
        <v>0</v>
      </c>
      <c r="S61" s="168">
        <v>0</v>
      </c>
      <c r="T61" s="167">
        <f t="shared" si="5"/>
        <v>0</v>
      </c>
      <c r="U61" s="165">
        <v>0</v>
      </c>
      <c r="V61" s="165">
        <v>0</v>
      </c>
      <c r="W61" s="165">
        <v>0</v>
      </c>
      <c r="X61" s="168">
        <v>0</v>
      </c>
    </row>
    <row r="62" spans="2:24" ht="12.75" customHeight="1" x14ac:dyDescent="0.2">
      <c r="B62" s="76" t="s">
        <v>124</v>
      </c>
      <c r="C62" s="118" t="s">
        <v>125</v>
      </c>
      <c r="D62" s="119" t="str">
        <f>$D$12</f>
        <v>Jahr 2018</v>
      </c>
      <c r="E62" s="158">
        <f t="shared" si="3"/>
        <v>0</v>
      </c>
      <c r="F62" s="163">
        <v>0</v>
      </c>
      <c r="G62" s="159">
        <v>0</v>
      </c>
      <c r="H62" s="120">
        <v>0</v>
      </c>
      <c r="I62" s="120">
        <v>0</v>
      </c>
      <c r="J62" s="121">
        <v>0</v>
      </c>
      <c r="K62" s="159">
        <v>0</v>
      </c>
      <c r="L62" s="120">
        <v>0</v>
      </c>
      <c r="M62" s="120">
        <v>0</v>
      </c>
      <c r="N62" s="121">
        <v>0</v>
      </c>
      <c r="O62" s="160">
        <f t="shared" si="4"/>
        <v>0</v>
      </c>
      <c r="P62" s="120">
        <v>0</v>
      </c>
      <c r="Q62" s="120">
        <v>0</v>
      </c>
      <c r="R62" s="120">
        <v>0</v>
      </c>
      <c r="S62" s="161">
        <v>0</v>
      </c>
      <c r="T62" s="160">
        <f t="shared" si="5"/>
        <v>0</v>
      </c>
      <c r="U62" s="120">
        <v>0</v>
      </c>
      <c r="V62" s="120">
        <v>0</v>
      </c>
      <c r="W62" s="120">
        <v>0</v>
      </c>
      <c r="X62" s="161">
        <v>0</v>
      </c>
    </row>
    <row r="63" spans="2:24" ht="12.75" customHeight="1" x14ac:dyDescent="0.2">
      <c r="B63" s="76"/>
      <c r="C63" s="72"/>
      <c r="D63" s="72" t="str">
        <f>$D$13</f>
        <v>Jahr 2017</v>
      </c>
      <c r="E63" s="162">
        <f t="shared" si="3"/>
        <v>0</v>
      </c>
      <c r="F63" s="163">
        <v>0</v>
      </c>
      <c r="G63" s="164">
        <v>0</v>
      </c>
      <c r="H63" s="165">
        <v>0</v>
      </c>
      <c r="I63" s="165">
        <v>0</v>
      </c>
      <c r="J63" s="166">
        <v>0</v>
      </c>
      <c r="K63" s="164">
        <v>0</v>
      </c>
      <c r="L63" s="165">
        <v>0</v>
      </c>
      <c r="M63" s="165">
        <v>0</v>
      </c>
      <c r="N63" s="166">
        <v>0</v>
      </c>
      <c r="O63" s="167">
        <f t="shared" si="4"/>
        <v>0</v>
      </c>
      <c r="P63" s="165">
        <v>0</v>
      </c>
      <c r="Q63" s="165">
        <v>0</v>
      </c>
      <c r="R63" s="165">
        <v>0</v>
      </c>
      <c r="S63" s="168">
        <v>0</v>
      </c>
      <c r="T63" s="167">
        <f t="shared" si="5"/>
        <v>0</v>
      </c>
      <c r="U63" s="165">
        <v>0</v>
      </c>
      <c r="V63" s="165">
        <v>0</v>
      </c>
      <c r="W63" s="165">
        <v>0</v>
      </c>
      <c r="X63" s="168">
        <v>0</v>
      </c>
    </row>
    <row r="64" spans="2:24" ht="12.75" customHeight="1" x14ac:dyDescent="0.2">
      <c r="B64" s="76" t="s">
        <v>126</v>
      </c>
      <c r="C64" s="118" t="s">
        <v>127</v>
      </c>
      <c r="D64" s="119" t="str">
        <f>$D$12</f>
        <v>Jahr 2018</v>
      </c>
      <c r="E64" s="158">
        <f t="shared" si="3"/>
        <v>0</v>
      </c>
      <c r="F64" s="163">
        <v>0</v>
      </c>
      <c r="G64" s="159">
        <v>0</v>
      </c>
      <c r="H64" s="120">
        <v>0</v>
      </c>
      <c r="I64" s="120">
        <v>0</v>
      </c>
      <c r="J64" s="121">
        <v>0</v>
      </c>
      <c r="K64" s="159">
        <v>0</v>
      </c>
      <c r="L64" s="120">
        <v>0</v>
      </c>
      <c r="M64" s="120">
        <v>0</v>
      </c>
      <c r="N64" s="121">
        <v>0</v>
      </c>
      <c r="O64" s="160">
        <f t="shared" si="4"/>
        <v>0</v>
      </c>
      <c r="P64" s="120">
        <v>0</v>
      </c>
      <c r="Q64" s="120">
        <v>0</v>
      </c>
      <c r="R64" s="120">
        <v>0</v>
      </c>
      <c r="S64" s="161">
        <v>0</v>
      </c>
      <c r="T64" s="160">
        <f t="shared" si="5"/>
        <v>0</v>
      </c>
      <c r="U64" s="120">
        <v>0</v>
      </c>
      <c r="V64" s="120">
        <v>0</v>
      </c>
      <c r="W64" s="120">
        <v>0</v>
      </c>
      <c r="X64" s="161">
        <v>0</v>
      </c>
    </row>
    <row r="65" spans="2:24" ht="12.75" customHeight="1" x14ac:dyDescent="0.2">
      <c r="B65" s="76"/>
      <c r="C65" s="72"/>
      <c r="D65" s="72" t="str">
        <f>$D$13</f>
        <v>Jahr 2017</v>
      </c>
      <c r="E65" s="162">
        <f t="shared" si="3"/>
        <v>0</v>
      </c>
      <c r="F65" s="163">
        <v>0</v>
      </c>
      <c r="G65" s="164">
        <v>0</v>
      </c>
      <c r="H65" s="165">
        <v>0</v>
      </c>
      <c r="I65" s="165">
        <v>0</v>
      </c>
      <c r="J65" s="166">
        <v>0</v>
      </c>
      <c r="K65" s="164">
        <v>0</v>
      </c>
      <c r="L65" s="165">
        <v>0</v>
      </c>
      <c r="M65" s="165">
        <v>0</v>
      </c>
      <c r="N65" s="166">
        <v>0</v>
      </c>
      <c r="O65" s="167">
        <f t="shared" si="4"/>
        <v>0</v>
      </c>
      <c r="P65" s="165">
        <v>0</v>
      </c>
      <c r="Q65" s="165">
        <v>0</v>
      </c>
      <c r="R65" s="165">
        <v>0</v>
      </c>
      <c r="S65" s="168">
        <v>0</v>
      </c>
      <c r="T65" s="167">
        <f t="shared" si="5"/>
        <v>0</v>
      </c>
      <c r="U65" s="165">
        <v>0</v>
      </c>
      <c r="V65" s="165">
        <v>0</v>
      </c>
      <c r="W65" s="165">
        <v>0</v>
      </c>
      <c r="X65" s="168">
        <v>0</v>
      </c>
    </row>
    <row r="66" spans="2:24" ht="12.75" customHeight="1" x14ac:dyDescent="0.2">
      <c r="B66" s="76" t="s">
        <v>128</v>
      </c>
      <c r="C66" s="118" t="s">
        <v>129</v>
      </c>
      <c r="D66" s="119" t="str">
        <f>$D$12</f>
        <v>Jahr 2018</v>
      </c>
      <c r="E66" s="158">
        <f t="shared" si="3"/>
        <v>0</v>
      </c>
      <c r="F66" s="163">
        <v>0</v>
      </c>
      <c r="G66" s="159">
        <v>0</v>
      </c>
      <c r="H66" s="120">
        <v>0</v>
      </c>
      <c r="I66" s="120">
        <v>0</v>
      </c>
      <c r="J66" s="121">
        <v>0</v>
      </c>
      <c r="K66" s="159">
        <v>0</v>
      </c>
      <c r="L66" s="120">
        <v>0</v>
      </c>
      <c r="M66" s="120">
        <v>0</v>
      </c>
      <c r="N66" s="121">
        <v>0</v>
      </c>
      <c r="O66" s="160">
        <f t="shared" si="4"/>
        <v>0</v>
      </c>
      <c r="P66" s="120">
        <v>0</v>
      </c>
      <c r="Q66" s="120">
        <v>0</v>
      </c>
      <c r="R66" s="120">
        <v>0</v>
      </c>
      <c r="S66" s="161">
        <v>0</v>
      </c>
      <c r="T66" s="160">
        <f t="shared" si="5"/>
        <v>0</v>
      </c>
      <c r="U66" s="120">
        <v>0</v>
      </c>
      <c r="V66" s="120">
        <v>0</v>
      </c>
      <c r="W66" s="120">
        <v>0</v>
      </c>
      <c r="X66" s="161">
        <v>0</v>
      </c>
    </row>
    <row r="67" spans="2:24" ht="12.75" customHeight="1" x14ac:dyDescent="0.2">
      <c r="B67" s="76"/>
      <c r="C67" s="72"/>
      <c r="D67" s="72" t="str">
        <f>$D$13</f>
        <v>Jahr 2017</v>
      </c>
      <c r="E67" s="162">
        <f t="shared" si="3"/>
        <v>0</v>
      </c>
      <c r="F67" s="163">
        <v>0</v>
      </c>
      <c r="G67" s="164">
        <v>0</v>
      </c>
      <c r="H67" s="165">
        <v>0</v>
      </c>
      <c r="I67" s="165">
        <v>0</v>
      </c>
      <c r="J67" s="166">
        <v>0</v>
      </c>
      <c r="K67" s="164">
        <v>0</v>
      </c>
      <c r="L67" s="165">
        <v>0</v>
      </c>
      <c r="M67" s="165">
        <v>0</v>
      </c>
      <c r="N67" s="166">
        <v>0</v>
      </c>
      <c r="O67" s="167">
        <f t="shared" si="4"/>
        <v>0</v>
      </c>
      <c r="P67" s="165">
        <v>0</v>
      </c>
      <c r="Q67" s="165">
        <v>0</v>
      </c>
      <c r="R67" s="165">
        <v>0</v>
      </c>
      <c r="S67" s="168">
        <v>0</v>
      </c>
      <c r="T67" s="167">
        <f t="shared" si="5"/>
        <v>0</v>
      </c>
      <c r="U67" s="165">
        <v>0</v>
      </c>
      <c r="V67" s="165">
        <v>0</v>
      </c>
      <c r="W67" s="165">
        <v>0</v>
      </c>
      <c r="X67" s="168">
        <v>0</v>
      </c>
    </row>
    <row r="68" spans="2:24" ht="12.75" customHeight="1" x14ac:dyDescent="0.2">
      <c r="B68" s="76" t="s">
        <v>130</v>
      </c>
      <c r="C68" s="118" t="s">
        <v>131</v>
      </c>
      <c r="D68" s="119" t="str">
        <f>$D$12</f>
        <v>Jahr 2018</v>
      </c>
      <c r="E68" s="158">
        <f t="shared" si="3"/>
        <v>0</v>
      </c>
      <c r="F68" s="163">
        <v>0</v>
      </c>
      <c r="G68" s="159">
        <v>0</v>
      </c>
      <c r="H68" s="120">
        <v>0</v>
      </c>
      <c r="I68" s="120">
        <v>0</v>
      </c>
      <c r="J68" s="121">
        <v>0</v>
      </c>
      <c r="K68" s="159">
        <v>0</v>
      </c>
      <c r="L68" s="120">
        <v>0</v>
      </c>
      <c r="M68" s="120">
        <v>0</v>
      </c>
      <c r="N68" s="121">
        <v>0</v>
      </c>
      <c r="O68" s="160">
        <f t="shared" si="4"/>
        <v>0</v>
      </c>
      <c r="P68" s="120">
        <v>0</v>
      </c>
      <c r="Q68" s="120">
        <v>0</v>
      </c>
      <c r="R68" s="120">
        <v>0</v>
      </c>
      <c r="S68" s="161">
        <v>0</v>
      </c>
      <c r="T68" s="160">
        <f t="shared" si="5"/>
        <v>0</v>
      </c>
      <c r="U68" s="120">
        <v>0</v>
      </c>
      <c r="V68" s="120">
        <v>0</v>
      </c>
      <c r="W68" s="120">
        <v>0</v>
      </c>
      <c r="X68" s="161">
        <v>0</v>
      </c>
    </row>
    <row r="69" spans="2:24" ht="12.75" customHeight="1" x14ac:dyDescent="0.2">
      <c r="B69" s="76"/>
      <c r="C69" s="72"/>
      <c r="D69" s="72" t="str">
        <f>$D$13</f>
        <v>Jahr 2017</v>
      </c>
      <c r="E69" s="162">
        <f t="shared" si="3"/>
        <v>0</v>
      </c>
      <c r="F69" s="163">
        <v>0</v>
      </c>
      <c r="G69" s="164">
        <v>0</v>
      </c>
      <c r="H69" s="165">
        <v>0</v>
      </c>
      <c r="I69" s="165">
        <v>0</v>
      </c>
      <c r="J69" s="166">
        <v>0</v>
      </c>
      <c r="K69" s="164">
        <v>0</v>
      </c>
      <c r="L69" s="165">
        <v>0</v>
      </c>
      <c r="M69" s="165">
        <v>0</v>
      </c>
      <c r="N69" s="166">
        <v>0</v>
      </c>
      <c r="O69" s="167">
        <f t="shared" si="4"/>
        <v>0</v>
      </c>
      <c r="P69" s="165">
        <v>0</v>
      </c>
      <c r="Q69" s="165">
        <v>0</v>
      </c>
      <c r="R69" s="165">
        <v>0</v>
      </c>
      <c r="S69" s="168">
        <v>0</v>
      </c>
      <c r="T69" s="167">
        <f t="shared" si="5"/>
        <v>0</v>
      </c>
      <c r="U69" s="165">
        <v>0</v>
      </c>
      <c r="V69" s="165">
        <v>0</v>
      </c>
      <c r="W69" s="165">
        <v>0</v>
      </c>
      <c r="X69" s="168">
        <v>0</v>
      </c>
    </row>
    <row r="70" spans="2:24" ht="12.75" customHeight="1" x14ac:dyDescent="0.2">
      <c r="B70" s="76" t="s">
        <v>132</v>
      </c>
      <c r="C70" s="118" t="s">
        <v>133</v>
      </c>
      <c r="D70" s="119" t="str">
        <f>$D$12</f>
        <v>Jahr 2018</v>
      </c>
      <c r="E70" s="158">
        <f t="shared" si="3"/>
        <v>0</v>
      </c>
      <c r="F70" s="163">
        <v>0</v>
      </c>
      <c r="G70" s="159">
        <v>0</v>
      </c>
      <c r="H70" s="120">
        <v>0</v>
      </c>
      <c r="I70" s="120">
        <v>0</v>
      </c>
      <c r="J70" s="121">
        <v>0</v>
      </c>
      <c r="K70" s="159">
        <v>0</v>
      </c>
      <c r="L70" s="120">
        <v>0</v>
      </c>
      <c r="M70" s="120">
        <v>0</v>
      </c>
      <c r="N70" s="121">
        <v>0</v>
      </c>
      <c r="O70" s="160">
        <f t="shared" si="4"/>
        <v>0</v>
      </c>
      <c r="P70" s="120">
        <v>0</v>
      </c>
      <c r="Q70" s="120">
        <v>0</v>
      </c>
      <c r="R70" s="120">
        <v>0</v>
      </c>
      <c r="S70" s="161">
        <v>0</v>
      </c>
      <c r="T70" s="160">
        <f t="shared" si="5"/>
        <v>0</v>
      </c>
      <c r="U70" s="120">
        <v>0</v>
      </c>
      <c r="V70" s="120">
        <v>0</v>
      </c>
      <c r="W70" s="120">
        <v>0</v>
      </c>
      <c r="X70" s="161">
        <v>0</v>
      </c>
    </row>
    <row r="71" spans="2:24" ht="12.75" customHeight="1" x14ac:dyDescent="0.2">
      <c r="B71" s="76"/>
      <c r="C71" s="72"/>
      <c r="D71" s="72" t="str">
        <f>$D$13</f>
        <v>Jahr 2017</v>
      </c>
      <c r="E71" s="162">
        <f t="shared" si="3"/>
        <v>0</v>
      </c>
      <c r="F71" s="163">
        <v>0</v>
      </c>
      <c r="G71" s="164">
        <v>0</v>
      </c>
      <c r="H71" s="165">
        <v>0</v>
      </c>
      <c r="I71" s="165">
        <v>0</v>
      </c>
      <c r="J71" s="166">
        <v>0</v>
      </c>
      <c r="K71" s="164">
        <v>0</v>
      </c>
      <c r="L71" s="165">
        <v>0</v>
      </c>
      <c r="M71" s="165">
        <v>0</v>
      </c>
      <c r="N71" s="166">
        <v>0</v>
      </c>
      <c r="O71" s="167">
        <f t="shared" si="4"/>
        <v>0</v>
      </c>
      <c r="P71" s="165">
        <v>0</v>
      </c>
      <c r="Q71" s="165">
        <v>0</v>
      </c>
      <c r="R71" s="165">
        <v>0</v>
      </c>
      <c r="S71" s="168">
        <v>0</v>
      </c>
      <c r="T71" s="167">
        <f t="shared" si="5"/>
        <v>0</v>
      </c>
      <c r="U71" s="165">
        <v>0</v>
      </c>
      <c r="V71" s="165">
        <v>0</v>
      </c>
      <c r="W71" s="165">
        <v>0</v>
      </c>
      <c r="X71" s="168">
        <v>0</v>
      </c>
    </row>
    <row r="72" spans="2:24" ht="12.75" customHeight="1" x14ac:dyDescent="0.2">
      <c r="B72" s="76" t="s">
        <v>134</v>
      </c>
      <c r="C72" s="118" t="s">
        <v>135</v>
      </c>
      <c r="D72" s="119" t="str">
        <f>$D$12</f>
        <v>Jahr 2018</v>
      </c>
      <c r="E72" s="158">
        <f t="shared" si="3"/>
        <v>0</v>
      </c>
      <c r="F72" s="163">
        <v>0</v>
      </c>
      <c r="G72" s="159">
        <v>0</v>
      </c>
      <c r="H72" s="120">
        <v>0</v>
      </c>
      <c r="I72" s="120">
        <v>0</v>
      </c>
      <c r="J72" s="121">
        <v>0</v>
      </c>
      <c r="K72" s="159">
        <v>0</v>
      </c>
      <c r="L72" s="120">
        <v>0</v>
      </c>
      <c r="M72" s="120">
        <v>0</v>
      </c>
      <c r="N72" s="121">
        <v>0</v>
      </c>
      <c r="O72" s="160">
        <f t="shared" si="4"/>
        <v>0</v>
      </c>
      <c r="P72" s="120">
        <v>0</v>
      </c>
      <c r="Q72" s="120">
        <v>0</v>
      </c>
      <c r="R72" s="120">
        <v>0</v>
      </c>
      <c r="S72" s="161">
        <v>0</v>
      </c>
      <c r="T72" s="160">
        <f t="shared" si="5"/>
        <v>0</v>
      </c>
      <c r="U72" s="120">
        <v>0</v>
      </c>
      <c r="V72" s="120">
        <v>0</v>
      </c>
      <c r="W72" s="120">
        <v>0</v>
      </c>
      <c r="X72" s="161">
        <v>0</v>
      </c>
    </row>
    <row r="73" spans="2:24" ht="12.75" customHeight="1" x14ac:dyDescent="0.2">
      <c r="B73" s="76"/>
      <c r="C73" s="72"/>
      <c r="D73" s="72" t="str">
        <f>$D$13</f>
        <v>Jahr 2017</v>
      </c>
      <c r="E73" s="162">
        <f t="shared" si="3"/>
        <v>0</v>
      </c>
      <c r="F73" s="163">
        <v>0</v>
      </c>
      <c r="G73" s="164">
        <v>0</v>
      </c>
      <c r="H73" s="165">
        <v>0</v>
      </c>
      <c r="I73" s="165">
        <v>0</v>
      </c>
      <c r="J73" s="166">
        <v>0</v>
      </c>
      <c r="K73" s="164">
        <v>0</v>
      </c>
      <c r="L73" s="165">
        <v>0</v>
      </c>
      <c r="M73" s="165">
        <v>0</v>
      </c>
      <c r="N73" s="166">
        <v>0</v>
      </c>
      <c r="O73" s="167">
        <f t="shared" si="4"/>
        <v>0</v>
      </c>
      <c r="P73" s="165">
        <v>0</v>
      </c>
      <c r="Q73" s="165">
        <v>0</v>
      </c>
      <c r="R73" s="165">
        <v>0</v>
      </c>
      <c r="S73" s="168">
        <v>0</v>
      </c>
      <c r="T73" s="167">
        <f t="shared" si="5"/>
        <v>0</v>
      </c>
      <c r="U73" s="165">
        <v>0</v>
      </c>
      <c r="V73" s="165">
        <v>0</v>
      </c>
      <c r="W73" s="165">
        <v>0</v>
      </c>
      <c r="X73" s="168">
        <v>0</v>
      </c>
    </row>
    <row r="74" spans="2:24" ht="12.75" customHeight="1" x14ac:dyDescent="0.2">
      <c r="B74" s="76" t="s">
        <v>136</v>
      </c>
      <c r="C74" s="118" t="s">
        <v>137</v>
      </c>
      <c r="D74" s="119" t="str">
        <f>$D$12</f>
        <v>Jahr 2018</v>
      </c>
      <c r="E74" s="158">
        <f t="shared" si="3"/>
        <v>84.9</v>
      </c>
      <c r="F74" s="163">
        <v>0</v>
      </c>
      <c r="G74" s="159">
        <v>0</v>
      </c>
      <c r="H74" s="120">
        <v>42.4</v>
      </c>
      <c r="I74" s="120">
        <v>0</v>
      </c>
      <c r="J74" s="121">
        <v>42.5</v>
      </c>
      <c r="K74" s="159">
        <v>0</v>
      </c>
      <c r="L74" s="120">
        <v>0</v>
      </c>
      <c r="M74" s="120">
        <v>0</v>
      </c>
      <c r="N74" s="121">
        <v>0</v>
      </c>
      <c r="O74" s="160">
        <f t="shared" si="4"/>
        <v>0</v>
      </c>
      <c r="P74" s="120">
        <v>0</v>
      </c>
      <c r="Q74" s="120">
        <v>0</v>
      </c>
      <c r="R74" s="120">
        <v>0</v>
      </c>
      <c r="S74" s="161">
        <v>0</v>
      </c>
      <c r="T74" s="160">
        <f t="shared" si="5"/>
        <v>0</v>
      </c>
      <c r="U74" s="120">
        <v>0</v>
      </c>
      <c r="V74" s="120">
        <v>0</v>
      </c>
      <c r="W74" s="120">
        <v>0</v>
      </c>
      <c r="X74" s="161">
        <v>0</v>
      </c>
    </row>
    <row r="75" spans="2:24" ht="12.75" customHeight="1" x14ac:dyDescent="0.2">
      <c r="B75" s="76"/>
      <c r="C75" s="72"/>
      <c r="D75" s="72" t="str">
        <f>$D$13</f>
        <v>Jahr 2017</v>
      </c>
      <c r="E75" s="162">
        <f t="shared" si="3"/>
        <v>93.6</v>
      </c>
      <c r="F75" s="163">
        <v>0</v>
      </c>
      <c r="G75" s="164">
        <v>0</v>
      </c>
      <c r="H75" s="165">
        <v>46.8</v>
      </c>
      <c r="I75" s="165">
        <v>0</v>
      </c>
      <c r="J75" s="166">
        <v>46.8</v>
      </c>
      <c r="K75" s="164">
        <v>0</v>
      </c>
      <c r="L75" s="165">
        <v>0</v>
      </c>
      <c r="M75" s="165">
        <v>0</v>
      </c>
      <c r="N75" s="166">
        <v>0</v>
      </c>
      <c r="O75" s="167">
        <f t="shared" si="4"/>
        <v>0</v>
      </c>
      <c r="P75" s="165">
        <v>0</v>
      </c>
      <c r="Q75" s="165">
        <v>0</v>
      </c>
      <c r="R75" s="165">
        <v>0</v>
      </c>
      <c r="S75" s="168">
        <v>0</v>
      </c>
      <c r="T75" s="167">
        <f t="shared" si="5"/>
        <v>0</v>
      </c>
      <c r="U75" s="165">
        <v>0</v>
      </c>
      <c r="V75" s="165">
        <v>0</v>
      </c>
      <c r="W75" s="165">
        <v>0</v>
      </c>
      <c r="X75" s="168">
        <v>0</v>
      </c>
    </row>
    <row r="76" spans="2:24" ht="12.75" customHeight="1" x14ac:dyDescent="0.2">
      <c r="B76" s="76" t="s">
        <v>138</v>
      </c>
      <c r="C76" s="118" t="s">
        <v>139</v>
      </c>
      <c r="D76" s="119" t="str">
        <f>$D$12</f>
        <v>Jahr 2018</v>
      </c>
      <c r="E76" s="158">
        <f t="shared" ref="E76:E87" si="6">SUM(G76:N76)</f>
        <v>0</v>
      </c>
      <c r="F76" s="163">
        <v>0</v>
      </c>
      <c r="G76" s="159">
        <v>0</v>
      </c>
      <c r="H76" s="120">
        <v>0</v>
      </c>
      <c r="I76" s="120">
        <v>0</v>
      </c>
      <c r="J76" s="121">
        <v>0</v>
      </c>
      <c r="K76" s="159">
        <v>0</v>
      </c>
      <c r="L76" s="120">
        <v>0</v>
      </c>
      <c r="M76" s="120">
        <v>0</v>
      </c>
      <c r="N76" s="121">
        <v>0</v>
      </c>
      <c r="O76" s="160">
        <f t="shared" ref="O76:O107" si="7">SUM(P76:S76)</f>
        <v>0</v>
      </c>
      <c r="P76" s="120">
        <v>0</v>
      </c>
      <c r="Q76" s="120">
        <v>0</v>
      </c>
      <c r="R76" s="120">
        <v>0</v>
      </c>
      <c r="S76" s="161">
        <v>0</v>
      </c>
      <c r="T76" s="160">
        <f t="shared" ref="T76:T107" si="8">SUM(U76:X76)</f>
        <v>0</v>
      </c>
      <c r="U76" s="120">
        <v>0</v>
      </c>
      <c r="V76" s="120">
        <v>0</v>
      </c>
      <c r="W76" s="120">
        <v>0</v>
      </c>
      <c r="X76" s="161">
        <v>0</v>
      </c>
    </row>
    <row r="77" spans="2:24" ht="12.75" customHeight="1" x14ac:dyDescent="0.2">
      <c r="B77" s="76"/>
      <c r="C77" s="72"/>
      <c r="D77" s="72" t="str">
        <f>$D$13</f>
        <v>Jahr 2017</v>
      </c>
      <c r="E77" s="162">
        <f t="shared" si="6"/>
        <v>0</v>
      </c>
      <c r="F77" s="163">
        <v>0</v>
      </c>
      <c r="G77" s="164">
        <v>0</v>
      </c>
      <c r="H77" s="165">
        <v>0</v>
      </c>
      <c r="I77" s="165">
        <v>0</v>
      </c>
      <c r="J77" s="166">
        <v>0</v>
      </c>
      <c r="K77" s="164">
        <v>0</v>
      </c>
      <c r="L77" s="165">
        <v>0</v>
      </c>
      <c r="M77" s="165">
        <v>0</v>
      </c>
      <c r="N77" s="166">
        <v>0</v>
      </c>
      <c r="O77" s="167">
        <f t="shared" si="7"/>
        <v>0</v>
      </c>
      <c r="P77" s="165">
        <v>0</v>
      </c>
      <c r="Q77" s="165">
        <v>0</v>
      </c>
      <c r="R77" s="165">
        <v>0</v>
      </c>
      <c r="S77" s="168">
        <v>0</v>
      </c>
      <c r="T77" s="167">
        <f t="shared" si="8"/>
        <v>0</v>
      </c>
      <c r="U77" s="165">
        <v>0</v>
      </c>
      <c r="V77" s="165">
        <v>0</v>
      </c>
      <c r="W77" s="165">
        <v>0</v>
      </c>
      <c r="X77" s="168">
        <v>0</v>
      </c>
    </row>
    <row r="78" spans="2:24" ht="12.75" customHeight="1" x14ac:dyDescent="0.2">
      <c r="B78" s="76" t="s">
        <v>140</v>
      </c>
      <c r="C78" s="118" t="s">
        <v>141</v>
      </c>
      <c r="D78" s="119" t="str">
        <f>$D$12</f>
        <v>Jahr 2018</v>
      </c>
      <c r="E78" s="158">
        <f t="shared" si="6"/>
        <v>0</v>
      </c>
      <c r="F78" s="163">
        <v>0</v>
      </c>
      <c r="G78" s="159">
        <v>0</v>
      </c>
      <c r="H78" s="120">
        <v>0</v>
      </c>
      <c r="I78" s="120">
        <v>0</v>
      </c>
      <c r="J78" s="121">
        <v>0</v>
      </c>
      <c r="K78" s="159">
        <v>0</v>
      </c>
      <c r="L78" s="120">
        <v>0</v>
      </c>
      <c r="M78" s="120">
        <v>0</v>
      </c>
      <c r="N78" s="121">
        <v>0</v>
      </c>
      <c r="O78" s="160">
        <f t="shared" si="7"/>
        <v>0</v>
      </c>
      <c r="P78" s="120">
        <v>0</v>
      </c>
      <c r="Q78" s="120">
        <v>0</v>
      </c>
      <c r="R78" s="120">
        <v>0</v>
      </c>
      <c r="S78" s="161">
        <v>0</v>
      </c>
      <c r="T78" s="160">
        <f t="shared" si="8"/>
        <v>0</v>
      </c>
      <c r="U78" s="120">
        <v>0</v>
      </c>
      <c r="V78" s="120">
        <v>0</v>
      </c>
      <c r="W78" s="120">
        <v>0</v>
      </c>
      <c r="X78" s="161">
        <v>0</v>
      </c>
    </row>
    <row r="79" spans="2:24" ht="12.75" customHeight="1" x14ac:dyDescent="0.2">
      <c r="B79" s="76"/>
      <c r="C79" s="72"/>
      <c r="D79" s="72" t="str">
        <f>$D$13</f>
        <v>Jahr 2017</v>
      </c>
      <c r="E79" s="162">
        <f t="shared" si="6"/>
        <v>0</v>
      </c>
      <c r="F79" s="163">
        <v>0</v>
      </c>
      <c r="G79" s="164">
        <v>0</v>
      </c>
      <c r="H79" s="165">
        <v>0</v>
      </c>
      <c r="I79" s="165">
        <v>0</v>
      </c>
      <c r="J79" s="166">
        <v>0</v>
      </c>
      <c r="K79" s="164">
        <v>0</v>
      </c>
      <c r="L79" s="165">
        <v>0</v>
      </c>
      <c r="M79" s="165">
        <v>0</v>
      </c>
      <c r="N79" s="166">
        <v>0</v>
      </c>
      <c r="O79" s="167">
        <f t="shared" si="7"/>
        <v>0</v>
      </c>
      <c r="P79" s="165">
        <v>0</v>
      </c>
      <c r="Q79" s="165">
        <v>0</v>
      </c>
      <c r="R79" s="165">
        <v>0</v>
      </c>
      <c r="S79" s="168">
        <v>0</v>
      </c>
      <c r="T79" s="167">
        <f t="shared" si="8"/>
        <v>0</v>
      </c>
      <c r="U79" s="165">
        <v>0</v>
      </c>
      <c r="V79" s="165">
        <v>0</v>
      </c>
      <c r="W79" s="165">
        <v>0</v>
      </c>
      <c r="X79" s="168">
        <v>0</v>
      </c>
    </row>
    <row r="80" spans="2:24" ht="12.75" customHeight="1" x14ac:dyDescent="0.2">
      <c r="B80" s="76" t="s">
        <v>142</v>
      </c>
      <c r="C80" s="118" t="s">
        <v>143</v>
      </c>
      <c r="D80" s="119" t="str">
        <f>$D$12</f>
        <v>Jahr 2018</v>
      </c>
      <c r="E80" s="158">
        <f t="shared" si="6"/>
        <v>0</v>
      </c>
      <c r="F80" s="163">
        <v>0</v>
      </c>
      <c r="G80" s="159">
        <v>0</v>
      </c>
      <c r="H80" s="120">
        <v>0</v>
      </c>
      <c r="I80" s="120">
        <v>0</v>
      </c>
      <c r="J80" s="121">
        <v>0</v>
      </c>
      <c r="K80" s="159">
        <v>0</v>
      </c>
      <c r="L80" s="120">
        <v>0</v>
      </c>
      <c r="M80" s="120">
        <v>0</v>
      </c>
      <c r="N80" s="121">
        <v>0</v>
      </c>
      <c r="O80" s="160">
        <f t="shared" si="7"/>
        <v>0</v>
      </c>
      <c r="P80" s="120">
        <v>0</v>
      </c>
      <c r="Q80" s="120">
        <v>0</v>
      </c>
      <c r="R80" s="120">
        <v>0</v>
      </c>
      <c r="S80" s="161">
        <v>0</v>
      </c>
      <c r="T80" s="160">
        <f t="shared" si="8"/>
        <v>0</v>
      </c>
      <c r="U80" s="120">
        <v>0</v>
      </c>
      <c r="V80" s="120">
        <v>0</v>
      </c>
      <c r="W80" s="120">
        <v>0</v>
      </c>
      <c r="X80" s="161">
        <v>0</v>
      </c>
    </row>
    <row r="81" spans="2:24" ht="12.75" customHeight="1" x14ac:dyDescent="0.2">
      <c r="B81" s="76"/>
      <c r="C81" s="72"/>
      <c r="D81" s="72" t="str">
        <f>$D$13</f>
        <v>Jahr 2017</v>
      </c>
      <c r="E81" s="162">
        <f t="shared" si="6"/>
        <v>0</v>
      </c>
      <c r="F81" s="163">
        <v>0</v>
      </c>
      <c r="G81" s="164">
        <v>0</v>
      </c>
      <c r="H81" s="165">
        <v>0</v>
      </c>
      <c r="I81" s="165">
        <v>0</v>
      </c>
      <c r="J81" s="166">
        <v>0</v>
      </c>
      <c r="K81" s="164">
        <v>0</v>
      </c>
      <c r="L81" s="165">
        <v>0</v>
      </c>
      <c r="M81" s="165">
        <v>0</v>
      </c>
      <c r="N81" s="166">
        <v>0</v>
      </c>
      <c r="O81" s="167">
        <f t="shared" si="7"/>
        <v>0</v>
      </c>
      <c r="P81" s="165">
        <v>0</v>
      </c>
      <c r="Q81" s="165">
        <v>0</v>
      </c>
      <c r="R81" s="165">
        <v>0</v>
      </c>
      <c r="S81" s="168">
        <v>0</v>
      </c>
      <c r="T81" s="167">
        <f t="shared" si="8"/>
        <v>0</v>
      </c>
      <c r="U81" s="165">
        <v>0</v>
      </c>
      <c r="V81" s="165">
        <v>0</v>
      </c>
      <c r="W81" s="165">
        <v>0</v>
      </c>
      <c r="X81" s="168">
        <v>0</v>
      </c>
    </row>
    <row r="82" spans="2:24" ht="12.75" customHeight="1" x14ac:dyDescent="0.2">
      <c r="B82" s="76" t="s">
        <v>144</v>
      </c>
      <c r="C82" s="118" t="s">
        <v>145</v>
      </c>
      <c r="D82" s="119" t="str">
        <f>$D$12</f>
        <v>Jahr 2018</v>
      </c>
      <c r="E82" s="158">
        <f t="shared" si="6"/>
        <v>0</v>
      </c>
      <c r="F82" s="163">
        <v>0</v>
      </c>
      <c r="G82" s="159">
        <v>0</v>
      </c>
      <c r="H82" s="120">
        <v>0</v>
      </c>
      <c r="I82" s="120">
        <v>0</v>
      </c>
      <c r="J82" s="121">
        <v>0</v>
      </c>
      <c r="K82" s="159">
        <v>0</v>
      </c>
      <c r="L82" s="120">
        <v>0</v>
      </c>
      <c r="M82" s="120">
        <v>0</v>
      </c>
      <c r="N82" s="121">
        <v>0</v>
      </c>
      <c r="O82" s="160">
        <f t="shared" si="7"/>
        <v>0</v>
      </c>
      <c r="P82" s="120">
        <v>0</v>
      </c>
      <c r="Q82" s="120">
        <v>0</v>
      </c>
      <c r="R82" s="120">
        <v>0</v>
      </c>
      <c r="S82" s="161">
        <v>0</v>
      </c>
      <c r="T82" s="160">
        <f t="shared" si="8"/>
        <v>0</v>
      </c>
      <c r="U82" s="120">
        <v>0</v>
      </c>
      <c r="V82" s="120">
        <v>0</v>
      </c>
      <c r="W82" s="120">
        <v>0</v>
      </c>
      <c r="X82" s="161">
        <v>0</v>
      </c>
    </row>
    <row r="83" spans="2:24" ht="12.75" customHeight="1" x14ac:dyDescent="0.2">
      <c r="B83" s="76"/>
      <c r="C83" s="72"/>
      <c r="D83" s="72" t="str">
        <f>$D$13</f>
        <v>Jahr 2017</v>
      </c>
      <c r="E83" s="162">
        <f t="shared" si="6"/>
        <v>0</v>
      </c>
      <c r="F83" s="163">
        <v>0</v>
      </c>
      <c r="G83" s="164">
        <v>0</v>
      </c>
      <c r="H83" s="165">
        <v>0</v>
      </c>
      <c r="I83" s="165">
        <v>0</v>
      </c>
      <c r="J83" s="166">
        <v>0</v>
      </c>
      <c r="K83" s="164">
        <v>0</v>
      </c>
      <c r="L83" s="165">
        <v>0</v>
      </c>
      <c r="M83" s="165">
        <v>0</v>
      </c>
      <c r="N83" s="166">
        <v>0</v>
      </c>
      <c r="O83" s="167">
        <f t="shared" si="7"/>
        <v>0</v>
      </c>
      <c r="P83" s="165">
        <v>0</v>
      </c>
      <c r="Q83" s="165">
        <v>0</v>
      </c>
      <c r="R83" s="165">
        <v>0</v>
      </c>
      <c r="S83" s="168">
        <v>0</v>
      </c>
      <c r="T83" s="167">
        <f t="shared" si="8"/>
        <v>0</v>
      </c>
      <c r="U83" s="165">
        <v>0</v>
      </c>
      <c r="V83" s="165">
        <v>0</v>
      </c>
      <c r="W83" s="165">
        <v>0</v>
      </c>
      <c r="X83" s="168">
        <v>0</v>
      </c>
    </row>
    <row r="84" spans="2:24" ht="12.75" customHeight="1" x14ac:dyDescent="0.2">
      <c r="B84" s="76" t="s">
        <v>146</v>
      </c>
      <c r="C84" s="118" t="s">
        <v>147</v>
      </c>
      <c r="D84" s="119" t="str">
        <f>$D$12</f>
        <v>Jahr 2018</v>
      </c>
      <c r="E84" s="158">
        <f t="shared" si="6"/>
        <v>0</v>
      </c>
      <c r="F84" s="163">
        <v>0</v>
      </c>
      <c r="G84" s="159">
        <v>0</v>
      </c>
      <c r="H84" s="120">
        <v>0</v>
      </c>
      <c r="I84" s="120">
        <v>0</v>
      </c>
      <c r="J84" s="121">
        <v>0</v>
      </c>
      <c r="K84" s="159">
        <v>0</v>
      </c>
      <c r="L84" s="120">
        <v>0</v>
      </c>
      <c r="M84" s="120">
        <v>0</v>
      </c>
      <c r="N84" s="121">
        <v>0</v>
      </c>
      <c r="O84" s="160">
        <f t="shared" si="7"/>
        <v>0</v>
      </c>
      <c r="P84" s="120">
        <v>0</v>
      </c>
      <c r="Q84" s="120">
        <v>0</v>
      </c>
      <c r="R84" s="120">
        <v>0</v>
      </c>
      <c r="S84" s="161">
        <v>0</v>
      </c>
      <c r="T84" s="160">
        <f t="shared" si="8"/>
        <v>0</v>
      </c>
      <c r="U84" s="120">
        <v>0</v>
      </c>
      <c r="V84" s="120">
        <v>0</v>
      </c>
      <c r="W84" s="120">
        <v>0</v>
      </c>
      <c r="X84" s="161">
        <v>0</v>
      </c>
    </row>
    <row r="85" spans="2:24" ht="12.75" customHeight="1" x14ac:dyDescent="0.2">
      <c r="B85" s="76"/>
      <c r="C85" s="72"/>
      <c r="D85" s="72" t="str">
        <f>$D$13</f>
        <v>Jahr 2017</v>
      </c>
      <c r="E85" s="162">
        <f t="shared" si="6"/>
        <v>0</v>
      </c>
      <c r="F85" s="163">
        <v>0</v>
      </c>
      <c r="G85" s="164">
        <v>0</v>
      </c>
      <c r="H85" s="165">
        <v>0</v>
      </c>
      <c r="I85" s="165">
        <v>0</v>
      </c>
      <c r="J85" s="166">
        <v>0</v>
      </c>
      <c r="K85" s="164">
        <v>0</v>
      </c>
      <c r="L85" s="165">
        <v>0</v>
      </c>
      <c r="M85" s="165">
        <v>0</v>
      </c>
      <c r="N85" s="166">
        <v>0</v>
      </c>
      <c r="O85" s="167">
        <f t="shared" si="7"/>
        <v>0</v>
      </c>
      <c r="P85" s="165">
        <v>0</v>
      </c>
      <c r="Q85" s="165">
        <v>0</v>
      </c>
      <c r="R85" s="165">
        <v>0</v>
      </c>
      <c r="S85" s="168">
        <v>0</v>
      </c>
      <c r="T85" s="167">
        <f t="shared" si="8"/>
        <v>0</v>
      </c>
      <c r="U85" s="165">
        <v>0</v>
      </c>
      <c r="V85" s="165">
        <v>0</v>
      </c>
      <c r="W85" s="165">
        <v>0</v>
      </c>
      <c r="X85" s="168">
        <v>0</v>
      </c>
    </row>
    <row r="86" spans="2:24" ht="12.75" customHeight="1" x14ac:dyDescent="0.2">
      <c r="B86" t="s">
        <v>148</v>
      </c>
      <c r="C86" s="118" t="s">
        <v>149</v>
      </c>
      <c r="D86" s="119" t="str">
        <f>$D$12</f>
        <v>Jahr 2018</v>
      </c>
      <c r="E86" s="158">
        <f t="shared" si="6"/>
        <v>0</v>
      </c>
      <c r="F86" s="163">
        <v>0</v>
      </c>
      <c r="G86" s="159">
        <v>0</v>
      </c>
      <c r="H86" s="120">
        <v>0</v>
      </c>
      <c r="I86" s="120">
        <v>0</v>
      </c>
      <c r="J86" s="121">
        <v>0</v>
      </c>
      <c r="K86" s="159">
        <v>0</v>
      </c>
      <c r="L86" s="120">
        <v>0</v>
      </c>
      <c r="M86" s="120">
        <v>0</v>
      </c>
      <c r="N86" s="121">
        <v>0</v>
      </c>
      <c r="O86" s="160">
        <f t="shared" si="7"/>
        <v>0</v>
      </c>
      <c r="P86" s="120">
        <v>0</v>
      </c>
      <c r="Q86" s="120">
        <v>0</v>
      </c>
      <c r="R86" s="120">
        <v>0</v>
      </c>
      <c r="S86" s="161">
        <v>0</v>
      </c>
      <c r="T86" s="160">
        <f t="shared" si="8"/>
        <v>0</v>
      </c>
      <c r="U86" s="120">
        <v>0</v>
      </c>
      <c r="V86" s="120">
        <v>0</v>
      </c>
      <c r="W86" s="120">
        <v>0</v>
      </c>
      <c r="X86" s="161">
        <v>0</v>
      </c>
    </row>
    <row r="87" spans="2:24" ht="12.75" customHeight="1" x14ac:dyDescent="0.2">
      <c r="C87" s="72"/>
      <c r="D87" s="72" t="str">
        <f>$D$13</f>
        <v>Jahr 2017</v>
      </c>
      <c r="E87" s="169">
        <f t="shared" si="6"/>
        <v>0</v>
      </c>
      <c r="F87" s="170">
        <v>0</v>
      </c>
      <c r="G87" s="171">
        <v>0</v>
      </c>
      <c r="H87" s="172">
        <v>0</v>
      </c>
      <c r="I87" s="172">
        <v>0</v>
      </c>
      <c r="J87" s="173">
        <v>0</v>
      </c>
      <c r="K87" s="171">
        <v>0</v>
      </c>
      <c r="L87" s="172">
        <v>0</v>
      </c>
      <c r="M87" s="172">
        <v>0</v>
      </c>
      <c r="N87" s="173">
        <v>0</v>
      </c>
      <c r="O87" s="174">
        <f t="shared" si="7"/>
        <v>0</v>
      </c>
      <c r="P87" s="172">
        <v>0</v>
      </c>
      <c r="Q87" s="172">
        <v>0</v>
      </c>
      <c r="R87" s="172">
        <v>0</v>
      </c>
      <c r="S87" s="175">
        <v>0</v>
      </c>
      <c r="T87" s="174">
        <f t="shared" si="8"/>
        <v>0</v>
      </c>
      <c r="U87" s="172">
        <v>0</v>
      </c>
      <c r="V87" s="172">
        <v>0</v>
      </c>
      <c r="W87" s="172">
        <v>0</v>
      </c>
      <c r="X87" s="175">
        <v>0</v>
      </c>
    </row>
    <row r="88" spans="2:24" ht="20.100000000000001" hidden="1" customHeight="1" x14ac:dyDescent="0.2">
      <c r="C88" s="50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0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0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54" customWidth="1"/>
    <col min="2" max="2" width="11.5703125" style="176" hidden="1" customWidth="1"/>
    <col min="3" max="3" width="26.7109375" style="54" customWidth="1"/>
    <col min="4" max="4" width="11.42578125" style="54" customWidth="1"/>
    <col min="5" max="14" width="11.5703125" style="54" hidden="1" customWidth="1"/>
    <col min="15" max="16" width="11.42578125" style="54" customWidth="1"/>
    <col min="17" max="17" width="12.28515625" style="54" customWidth="1"/>
    <col min="18" max="18" width="12.140625" style="54" customWidth="1"/>
    <col min="19" max="24" width="11.42578125" style="54" customWidth="1"/>
    <col min="25" max="25" width="0.85546875" style="54" customWidth="1"/>
    <col min="26" max="257" width="11.42578125" style="54" customWidth="1"/>
    <col min="258" max="1025" width="11.42578125" style="76" customWidth="1"/>
  </cols>
  <sheetData>
    <row r="1" spans="1:257" ht="12.7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</row>
    <row r="2" spans="1:257" ht="12.75" customHeight="1" x14ac:dyDescent="0.2">
      <c r="A2" s="76"/>
      <c r="B2" s="76"/>
      <c r="C2" s="176" t="s">
        <v>161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  <c r="IW2" s="76"/>
    </row>
    <row r="3" spans="1:257" ht="12.75" customHeight="1" x14ac:dyDescent="0.2">
      <c r="A3" s="76"/>
      <c r="B3" s="76"/>
      <c r="C3" s="129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</row>
    <row r="4" spans="1:257" ht="12.75" customHeight="1" x14ac:dyDescent="0.2">
      <c r="A4" s="76"/>
      <c r="B4" s="76"/>
      <c r="C4" s="129" t="s">
        <v>162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6"/>
      <c r="Q4" s="76"/>
      <c r="R4" s="84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</row>
    <row r="5" spans="1:257" ht="12.75" customHeight="1" x14ac:dyDescent="0.2">
      <c r="A5" s="76"/>
      <c r="B5" s="76"/>
      <c r="C5" s="129" t="s">
        <v>163</v>
      </c>
      <c r="D5" s="125"/>
      <c r="E5" s="125"/>
      <c r="F5" s="125"/>
      <c r="G5" s="126"/>
      <c r="H5" s="127"/>
      <c r="I5" s="127"/>
      <c r="J5" s="127"/>
      <c r="K5" s="126"/>
      <c r="L5" s="127"/>
      <c r="M5" s="127"/>
      <c r="N5" s="127"/>
      <c r="O5" s="127"/>
      <c r="P5" s="128"/>
      <c r="Q5" s="128"/>
      <c r="R5" s="127"/>
      <c r="S5" s="128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</row>
    <row r="6" spans="1:257" ht="15" customHeight="1" x14ac:dyDescent="0.2">
      <c r="A6" s="76"/>
      <c r="B6" s="76"/>
      <c r="C6" s="129" t="str">
        <f>UebInstitutQuartal</f>
        <v>1. Quartal 2018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</row>
    <row r="7" spans="1:257" ht="24.95" customHeight="1" x14ac:dyDescent="0.2">
      <c r="A7" s="76"/>
      <c r="B7" s="76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</row>
    <row r="8" spans="1:257" ht="22.5" customHeight="1" x14ac:dyDescent="0.2">
      <c r="A8" s="76"/>
      <c r="B8" s="76"/>
      <c r="C8" s="128"/>
      <c r="D8" s="128"/>
      <c r="E8" s="130" t="s">
        <v>39</v>
      </c>
      <c r="F8" s="131"/>
      <c r="G8" s="132"/>
      <c r="H8" s="132"/>
      <c r="I8" s="132"/>
      <c r="J8" s="132"/>
      <c r="K8" s="132"/>
      <c r="L8" s="132"/>
      <c r="M8" s="132"/>
      <c r="N8" s="132"/>
      <c r="O8" s="130" t="s">
        <v>152</v>
      </c>
      <c r="P8" s="132"/>
      <c r="Q8" s="132"/>
      <c r="R8" s="132"/>
      <c r="S8" s="133"/>
      <c r="T8" s="316" t="s">
        <v>153</v>
      </c>
      <c r="U8" s="305"/>
      <c r="V8" s="305"/>
      <c r="W8" s="305"/>
      <c r="X8" s="305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</row>
    <row r="9" spans="1:257" ht="12.75" customHeight="1" x14ac:dyDescent="0.2">
      <c r="A9" s="76"/>
      <c r="B9" s="76"/>
      <c r="C9" s="128"/>
      <c r="D9" s="128"/>
      <c r="E9" s="134" t="s">
        <v>44</v>
      </c>
      <c r="F9" s="135"/>
      <c r="G9" s="136" t="s">
        <v>154</v>
      </c>
      <c r="H9" s="106"/>
      <c r="I9" s="106"/>
      <c r="J9" s="106"/>
      <c r="K9" s="136" t="s">
        <v>155</v>
      </c>
      <c r="L9" s="106"/>
      <c r="M9" s="106"/>
      <c r="N9" s="106"/>
      <c r="O9" s="137" t="str">
        <f>E9</f>
        <v>Summe</v>
      </c>
      <c r="P9" s="138" t="s">
        <v>61</v>
      </c>
      <c r="Q9" s="106"/>
      <c r="R9" s="106"/>
      <c r="S9" s="139"/>
      <c r="T9" s="137" t="str">
        <f>O9</f>
        <v>Summe</v>
      </c>
      <c r="U9" s="138" t="str">
        <f>P9</f>
        <v>davon</v>
      </c>
      <c r="V9" s="106"/>
      <c r="W9" s="106"/>
      <c r="X9" s="139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</row>
    <row r="10" spans="1:257" s="140" customFormat="1" ht="33.6" customHeight="1" x14ac:dyDescent="0.2">
      <c r="B10" s="141"/>
      <c r="C10" s="142"/>
      <c r="D10" s="142"/>
      <c r="E10" s="143"/>
      <c r="F10" s="144" t="s">
        <v>156</v>
      </c>
      <c r="G10" s="145" t="s">
        <v>157</v>
      </c>
      <c r="H10" s="146" t="s">
        <v>158</v>
      </c>
      <c r="I10" s="146" t="s">
        <v>159</v>
      </c>
      <c r="J10" s="147" t="s">
        <v>160</v>
      </c>
      <c r="K10" s="145" t="s">
        <v>157</v>
      </c>
      <c r="L10" s="146" t="s">
        <v>158</v>
      </c>
      <c r="M10" s="146" t="s">
        <v>159</v>
      </c>
      <c r="N10" s="147" t="s">
        <v>160</v>
      </c>
      <c r="O10" s="148"/>
      <c r="P10" s="146" t="str">
        <f>G10</f>
        <v>Zentralstaat</v>
      </c>
      <c r="Q10" s="146" t="str">
        <f>H10</f>
        <v>Regionale Gebietskörper-schaften</v>
      </c>
      <c r="R10" s="146" t="str">
        <f>I10</f>
        <v>Örtliche Gebietskörper-schaften</v>
      </c>
      <c r="S10" s="149" t="str">
        <f>J10</f>
        <v>Sonstige</v>
      </c>
      <c r="T10" s="148"/>
      <c r="U10" s="146" t="str">
        <f>P10</f>
        <v>Zentralstaat</v>
      </c>
      <c r="V10" s="146" t="str">
        <f>Q10</f>
        <v>Regionale Gebietskörper-schaften</v>
      </c>
      <c r="W10" s="146" t="str">
        <f>R10</f>
        <v>Örtliche Gebietskörper-schaften</v>
      </c>
      <c r="X10" s="149" t="str">
        <f>S10</f>
        <v>Sonstige</v>
      </c>
    </row>
    <row r="11" spans="1:257" ht="12.75" customHeight="1" x14ac:dyDescent="0.2">
      <c r="B11" s="76"/>
      <c r="C11" s="72" t="s">
        <v>73</v>
      </c>
      <c r="D11" s="73" t="str">
        <f>AktQuartal</f>
        <v>1. Quartal</v>
      </c>
      <c r="E11" s="150" t="str">
        <f>Einheit_Waehrung</f>
        <v>Mio. €</v>
      </c>
      <c r="F11" s="151" t="str">
        <f>E11</f>
        <v>Mio. €</v>
      </c>
      <c r="G11" s="152" t="str">
        <f>E11</f>
        <v>Mio. €</v>
      </c>
      <c r="H11" s="153" t="str">
        <f>E11</f>
        <v>Mio. €</v>
      </c>
      <c r="I11" s="153" t="str">
        <f>E11</f>
        <v>Mio. €</v>
      </c>
      <c r="J11" s="154" t="str">
        <f>E11</f>
        <v>Mio. €</v>
      </c>
      <c r="K11" s="152" t="str">
        <f>I11</f>
        <v>Mio. €</v>
      </c>
      <c r="L11" s="153" t="str">
        <f>I11</f>
        <v>Mio. €</v>
      </c>
      <c r="M11" s="153" t="str">
        <f>I11</f>
        <v>Mio. €</v>
      </c>
      <c r="N11" s="154" t="str">
        <f>I11</f>
        <v>Mio. €</v>
      </c>
      <c r="O11" s="155" t="str">
        <f>E11</f>
        <v>Mio. €</v>
      </c>
      <c r="P11" s="156" t="str">
        <f>O11</f>
        <v>Mio. €</v>
      </c>
      <c r="Q11" s="116" t="str">
        <f>O11</f>
        <v>Mio. €</v>
      </c>
      <c r="R11" s="116" t="str">
        <f>O11</f>
        <v>Mio. €</v>
      </c>
      <c r="S11" s="157" t="str">
        <f>O11</f>
        <v>Mio. €</v>
      </c>
      <c r="T11" s="155" t="str">
        <f>O11</f>
        <v>Mio. €</v>
      </c>
      <c r="U11" s="156" t="str">
        <f>T11</f>
        <v>Mio. €</v>
      </c>
      <c r="V11" s="116" t="str">
        <f>T11</f>
        <v>Mio. €</v>
      </c>
      <c r="W11" s="116" t="str">
        <f>T11</f>
        <v>Mio. €</v>
      </c>
      <c r="X11" s="157" t="str">
        <f>T11</f>
        <v>Mio. €</v>
      </c>
    </row>
    <row r="12" spans="1:257" ht="12.75" customHeight="1" x14ac:dyDescent="0.2">
      <c r="B12" s="176" t="s">
        <v>74</v>
      </c>
      <c r="C12" s="118" t="s">
        <v>75</v>
      </c>
      <c r="D12" s="119" t="str">
        <f>"Jahr "&amp;AktJahr</f>
        <v>Jahr 2018</v>
      </c>
      <c r="E12" s="158">
        <f t="shared" ref="E12:E43" si="0">SUM(G12:N12)</f>
        <v>0</v>
      </c>
      <c r="F12" s="74">
        <v>0</v>
      </c>
      <c r="G12" s="159">
        <v>0</v>
      </c>
      <c r="H12" s="120">
        <v>0</v>
      </c>
      <c r="I12" s="120">
        <v>0</v>
      </c>
      <c r="J12" s="121">
        <v>0</v>
      </c>
      <c r="K12" s="159">
        <v>0</v>
      </c>
      <c r="L12" s="120">
        <v>0</v>
      </c>
      <c r="M12" s="120">
        <v>0</v>
      </c>
      <c r="N12" s="121">
        <v>0</v>
      </c>
      <c r="O12" s="160">
        <f t="shared" ref="O12:O43" si="1">SUM(P12:S12)</f>
        <v>0</v>
      </c>
      <c r="P12" s="120">
        <v>0</v>
      </c>
      <c r="Q12" s="120">
        <v>0</v>
      </c>
      <c r="R12" s="120">
        <v>0</v>
      </c>
      <c r="S12" s="161">
        <v>0</v>
      </c>
      <c r="T12" s="160">
        <f t="shared" ref="T12:T43" si="2">SUM(U12:X12)</f>
        <v>0</v>
      </c>
      <c r="U12" s="120">
        <v>0</v>
      </c>
      <c r="V12" s="120">
        <v>0</v>
      </c>
      <c r="W12" s="120">
        <v>0</v>
      </c>
      <c r="X12" s="161">
        <v>0</v>
      </c>
    </row>
    <row r="13" spans="1:257" ht="12.75" customHeight="1" x14ac:dyDescent="0.2">
      <c r="B13" s="76"/>
      <c r="C13" s="72"/>
      <c r="D13" s="72" t="str">
        <f>"Jahr "&amp;(AktJahr-1)</f>
        <v>Jahr 2017</v>
      </c>
      <c r="E13" s="162">
        <f t="shared" si="0"/>
        <v>0</v>
      </c>
      <c r="F13" s="163">
        <v>0</v>
      </c>
      <c r="G13" s="164">
        <v>0</v>
      </c>
      <c r="H13" s="165">
        <v>0</v>
      </c>
      <c r="I13" s="165">
        <v>0</v>
      </c>
      <c r="J13" s="166">
        <v>0</v>
      </c>
      <c r="K13" s="164">
        <v>0</v>
      </c>
      <c r="L13" s="165">
        <v>0</v>
      </c>
      <c r="M13" s="165">
        <v>0</v>
      </c>
      <c r="N13" s="166">
        <v>0</v>
      </c>
      <c r="O13" s="167">
        <f t="shared" si="1"/>
        <v>0</v>
      </c>
      <c r="P13" s="165">
        <v>0</v>
      </c>
      <c r="Q13" s="165">
        <v>0</v>
      </c>
      <c r="R13" s="165">
        <v>0</v>
      </c>
      <c r="S13" s="168">
        <v>0</v>
      </c>
      <c r="T13" s="167">
        <f t="shared" si="2"/>
        <v>0</v>
      </c>
      <c r="U13" s="165">
        <v>0</v>
      </c>
      <c r="V13" s="165">
        <v>0</v>
      </c>
      <c r="W13" s="165">
        <v>0</v>
      </c>
      <c r="X13" s="168">
        <v>0</v>
      </c>
    </row>
    <row r="14" spans="1:257" ht="12.75" customHeight="1" x14ac:dyDescent="0.2">
      <c r="B14" s="176" t="s">
        <v>76</v>
      </c>
      <c r="C14" s="118" t="s">
        <v>77</v>
      </c>
      <c r="D14" s="119" t="str">
        <f>$D$12</f>
        <v>Jahr 2018</v>
      </c>
      <c r="E14" s="158">
        <f t="shared" si="0"/>
        <v>0</v>
      </c>
      <c r="F14" s="163">
        <v>0</v>
      </c>
      <c r="G14" s="159">
        <v>0</v>
      </c>
      <c r="H14" s="120">
        <v>0</v>
      </c>
      <c r="I14" s="120">
        <v>0</v>
      </c>
      <c r="J14" s="121">
        <v>0</v>
      </c>
      <c r="K14" s="159">
        <v>0</v>
      </c>
      <c r="L14" s="120">
        <v>0</v>
      </c>
      <c r="M14" s="120">
        <v>0</v>
      </c>
      <c r="N14" s="121">
        <v>0</v>
      </c>
      <c r="O14" s="160">
        <f t="shared" si="1"/>
        <v>0</v>
      </c>
      <c r="P14" s="120">
        <v>0</v>
      </c>
      <c r="Q14" s="120">
        <v>0</v>
      </c>
      <c r="R14" s="120">
        <v>0</v>
      </c>
      <c r="S14" s="161">
        <v>0</v>
      </c>
      <c r="T14" s="160">
        <f t="shared" si="2"/>
        <v>0</v>
      </c>
      <c r="U14" s="120">
        <v>0</v>
      </c>
      <c r="V14" s="120">
        <v>0</v>
      </c>
      <c r="W14" s="120">
        <v>0</v>
      </c>
      <c r="X14" s="161">
        <v>0</v>
      </c>
    </row>
    <row r="15" spans="1:257" ht="12.75" customHeight="1" x14ac:dyDescent="0.2">
      <c r="B15" s="76"/>
      <c r="C15" s="72"/>
      <c r="D15" s="72" t="str">
        <f>$D$13</f>
        <v>Jahr 2017</v>
      </c>
      <c r="E15" s="162">
        <f t="shared" si="0"/>
        <v>0</v>
      </c>
      <c r="F15" s="163">
        <v>0</v>
      </c>
      <c r="G15" s="164">
        <v>0</v>
      </c>
      <c r="H15" s="165">
        <v>0</v>
      </c>
      <c r="I15" s="165">
        <v>0</v>
      </c>
      <c r="J15" s="166">
        <v>0</v>
      </c>
      <c r="K15" s="164">
        <v>0</v>
      </c>
      <c r="L15" s="165">
        <v>0</v>
      </c>
      <c r="M15" s="165">
        <v>0</v>
      </c>
      <c r="N15" s="166">
        <v>0</v>
      </c>
      <c r="O15" s="167">
        <f t="shared" si="1"/>
        <v>0</v>
      </c>
      <c r="P15" s="165">
        <v>0</v>
      </c>
      <c r="Q15" s="165">
        <v>0</v>
      </c>
      <c r="R15" s="165">
        <v>0</v>
      </c>
      <c r="S15" s="168">
        <v>0</v>
      </c>
      <c r="T15" s="167">
        <f t="shared" si="2"/>
        <v>0</v>
      </c>
      <c r="U15" s="165">
        <v>0</v>
      </c>
      <c r="V15" s="165">
        <v>0</v>
      </c>
      <c r="W15" s="165">
        <v>0</v>
      </c>
      <c r="X15" s="168">
        <v>0</v>
      </c>
    </row>
    <row r="16" spans="1:257" ht="12.75" customHeight="1" x14ac:dyDescent="0.2">
      <c r="B16" s="124" t="s">
        <v>78</v>
      </c>
      <c r="C16" s="118" t="s">
        <v>79</v>
      </c>
      <c r="D16" s="119" t="str">
        <f>$D$12</f>
        <v>Jahr 2018</v>
      </c>
      <c r="E16" s="158">
        <f t="shared" si="0"/>
        <v>0</v>
      </c>
      <c r="F16" s="163">
        <v>0</v>
      </c>
      <c r="G16" s="159">
        <v>0</v>
      </c>
      <c r="H16" s="120">
        <v>0</v>
      </c>
      <c r="I16" s="120">
        <v>0</v>
      </c>
      <c r="J16" s="121">
        <v>0</v>
      </c>
      <c r="K16" s="159">
        <v>0</v>
      </c>
      <c r="L16" s="120">
        <v>0</v>
      </c>
      <c r="M16" s="120">
        <v>0</v>
      </c>
      <c r="N16" s="121">
        <v>0</v>
      </c>
      <c r="O16" s="160">
        <f t="shared" si="1"/>
        <v>0</v>
      </c>
      <c r="P16" s="120">
        <v>0</v>
      </c>
      <c r="Q16" s="120">
        <v>0</v>
      </c>
      <c r="R16" s="120">
        <v>0</v>
      </c>
      <c r="S16" s="161">
        <v>0</v>
      </c>
      <c r="T16" s="160">
        <f t="shared" si="2"/>
        <v>0</v>
      </c>
      <c r="U16" s="120">
        <v>0</v>
      </c>
      <c r="V16" s="120">
        <v>0</v>
      </c>
      <c r="W16" s="120">
        <v>0</v>
      </c>
      <c r="X16" s="161">
        <v>0</v>
      </c>
    </row>
    <row r="17" spans="2:24" ht="12.75" customHeight="1" x14ac:dyDescent="0.2">
      <c r="B17" s="76"/>
      <c r="C17" s="73"/>
      <c r="D17" s="72" t="str">
        <f>$D$13</f>
        <v>Jahr 2017</v>
      </c>
      <c r="E17" s="162">
        <f t="shared" si="0"/>
        <v>0</v>
      </c>
      <c r="F17" s="163">
        <v>0</v>
      </c>
      <c r="G17" s="164">
        <v>0</v>
      </c>
      <c r="H17" s="165">
        <v>0</v>
      </c>
      <c r="I17" s="165">
        <v>0</v>
      </c>
      <c r="J17" s="166">
        <v>0</v>
      </c>
      <c r="K17" s="164">
        <v>0</v>
      </c>
      <c r="L17" s="165">
        <v>0</v>
      </c>
      <c r="M17" s="165">
        <v>0</v>
      </c>
      <c r="N17" s="166">
        <v>0</v>
      </c>
      <c r="O17" s="167">
        <f t="shared" si="1"/>
        <v>0</v>
      </c>
      <c r="P17" s="165">
        <v>0</v>
      </c>
      <c r="Q17" s="165">
        <v>0</v>
      </c>
      <c r="R17" s="165">
        <v>0</v>
      </c>
      <c r="S17" s="168">
        <v>0</v>
      </c>
      <c r="T17" s="167">
        <f t="shared" si="2"/>
        <v>0</v>
      </c>
      <c r="U17" s="165">
        <v>0</v>
      </c>
      <c r="V17" s="165">
        <v>0</v>
      </c>
      <c r="W17" s="165">
        <v>0</v>
      </c>
      <c r="X17" s="168">
        <v>0</v>
      </c>
    </row>
    <row r="18" spans="2:24" ht="12.75" customHeight="1" x14ac:dyDescent="0.2">
      <c r="B18" s="124" t="s">
        <v>80</v>
      </c>
      <c r="C18" s="118" t="s">
        <v>81</v>
      </c>
      <c r="D18" s="119" t="str">
        <f>$D$12</f>
        <v>Jahr 2018</v>
      </c>
      <c r="E18" s="158">
        <f t="shared" si="0"/>
        <v>0</v>
      </c>
      <c r="F18" s="163">
        <v>0</v>
      </c>
      <c r="G18" s="159">
        <v>0</v>
      </c>
      <c r="H18" s="120">
        <v>0</v>
      </c>
      <c r="I18" s="120">
        <v>0</v>
      </c>
      <c r="J18" s="121">
        <v>0</v>
      </c>
      <c r="K18" s="159">
        <v>0</v>
      </c>
      <c r="L18" s="120">
        <v>0</v>
      </c>
      <c r="M18" s="120">
        <v>0</v>
      </c>
      <c r="N18" s="121">
        <v>0</v>
      </c>
      <c r="O18" s="160">
        <f t="shared" si="1"/>
        <v>0</v>
      </c>
      <c r="P18" s="120">
        <v>0</v>
      </c>
      <c r="Q18" s="120">
        <v>0</v>
      </c>
      <c r="R18" s="120">
        <v>0</v>
      </c>
      <c r="S18" s="161">
        <v>0</v>
      </c>
      <c r="T18" s="160">
        <f t="shared" si="2"/>
        <v>0</v>
      </c>
      <c r="U18" s="120">
        <v>0</v>
      </c>
      <c r="V18" s="120">
        <v>0</v>
      </c>
      <c r="W18" s="120">
        <v>0</v>
      </c>
      <c r="X18" s="161">
        <v>0</v>
      </c>
    </row>
    <row r="19" spans="2:24" ht="12.75" customHeight="1" x14ac:dyDescent="0.2">
      <c r="B19" s="76"/>
      <c r="C19" s="72"/>
      <c r="D19" s="72" t="str">
        <f>$D$13</f>
        <v>Jahr 2017</v>
      </c>
      <c r="E19" s="162">
        <f t="shared" si="0"/>
        <v>0</v>
      </c>
      <c r="F19" s="163">
        <v>0</v>
      </c>
      <c r="G19" s="164">
        <v>0</v>
      </c>
      <c r="H19" s="165">
        <v>0</v>
      </c>
      <c r="I19" s="165">
        <v>0</v>
      </c>
      <c r="J19" s="166">
        <v>0</v>
      </c>
      <c r="K19" s="164">
        <v>0</v>
      </c>
      <c r="L19" s="165">
        <v>0</v>
      </c>
      <c r="M19" s="165">
        <v>0</v>
      </c>
      <c r="N19" s="166">
        <v>0</v>
      </c>
      <c r="O19" s="167">
        <f t="shared" si="1"/>
        <v>0</v>
      </c>
      <c r="P19" s="165">
        <v>0</v>
      </c>
      <c r="Q19" s="165">
        <v>0</v>
      </c>
      <c r="R19" s="165">
        <v>0</v>
      </c>
      <c r="S19" s="168">
        <v>0</v>
      </c>
      <c r="T19" s="167">
        <f t="shared" si="2"/>
        <v>0</v>
      </c>
      <c r="U19" s="165">
        <v>0</v>
      </c>
      <c r="V19" s="165">
        <v>0</v>
      </c>
      <c r="W19" s="165">
        <v>0</v>
      </c>
      <c r="X19" s="168">
        <v>0</v>
      </c>
    </row>
    <row r="20" spans="2:24" ht="12.75" customHeight="1" x14ac:dyDescent="0.2">
      <c r="B20" s="124" t="s">
        <v>82</v>
      </c>
      <c r="C20" s="118" t="s">
        <v>83</v>
      </c>
      <c r="D20" s="119" t="str">
        <f>$D$12</f>
        <v>Jahr 2018</v>
      </c>
      <c r="E20" s="158">
        <f t="shared" si="0"/>
        <v>0</v>
      </c>
      <c r="F20" s="163">
        <v>0</v>
      </c>
      <c r="G20" s="159">
        <v>0</v>
      </c>
      <c r="H20" s="120">
        <v>0</v>
      </c>
      <c r="I20" s="120">
        <v>0</v>
      </c>
      <c r="J20" s="121">
        <v>0</v>
      </c>
      <c r="K20" s="159">
        <v>0</v>
      </c>
      <c r="L20" s="120">
        <v>0</v>
      </c>
      <c r="M20" s="120">
        <v>0</v>
      </c>
      <c r="N20" s="121">
        <v>0</v>
      </c>
      <c r="O20" s="160">
        <f t="shared" si="1"/>
        <v>0</v>
      </c>
      <c r="P20" s="120">
        <v>0</v>
      </c>
      <c r="Q20" s="120">
        <v>0</v>
      </c>
      <c r="R20" s="120">
        <v>0</v>
      </c>
      <c r="S20" s="161">
        <v>0</v>
      </c>
      <c r="T20" s="160">
        <f t="shared" si="2"/>
        <v>0</v>
      </c>
      <c r="U20" s="120">
        <v>0</v>
      </c>
      <c r="V20" s="120">
        <v>0</v>
      </c>
      <c r="W20" s="120">
        <v>0</v>
      </c>
      <c r="X20" s="161">
        <v>0</v>
      </c>
    </row>
    <row r="21" spans="2:24" ht="12.75" customHeight="1" x14ac:dyDescent="0.2">
      <c r="B21" s="76"/>
      <c r="C21" s="73"/>
      <c r="D21" s="72" t="str">
        <f>$D$13</f>
        <v>Jahr 2017</v>
      </c>
      <c r="E21" s="162">
        <f t="shared" si="0"/>
        <v>0</v>
      </c>
      <c r="F21" s="163">
        <v>0</v>
      </c>
      <c r="G21" s="164">
        <v>0</v>
      </c>
      <c r="H21" s="165">
        <v>0</v>
      </c>
      <c r="I21" s="165">
        <v>0</v>
      </c>
      <c r="J21" s="166">
        <v>0</v>
      </c>
      <c r="K21" s="164">
        <v>0</v>
      </c>
      <c r="L21" s="165">
        <v>0</v>
      </c>
      <c r="M21" s="165">
        <v>0</v>
      </c>
      <c r="N21" s="166">
        <v>0</v>
      </c>
      <c r="O21" s="167">
        <f t="shared" si="1"/>
        <v>0</v>
      </c>
      <c r="P21" s="165">
        <v>0</v>
      </c>
      <c r="Q21" s="165">
        <v>0</v>
      </c>
      <c r="R21" s="165">
        <v>0</v>
      </c>
      <c r="S21" s="168">
        <v>0</v>
      </c>
      <c r="T21" s="167">
        <f t="shared" si="2"/>
        <v>0</v>
      </c>
      <c r="U21" s="165">
        <v>0</v>
      </c>
      <c r="V21" s="165">
        <v>0</v>
      </c>
      <c r="W21" s="165">
        <v>0</v>
      </c>
      <c r="X21" s="168">
        <v>0</v>
      </c>
    </row>
    <row r="22" spans="2:24" ht="12.75" customHeight="1" x14ac:dyDescent="0.2">
      <c r="B22" s="124" t="s">
        <v>84</v>
      </c>
      <c r="C22" s="118" t="s">
        <v>85</v>
      </c>
      <c r="D22" s="119" t="str">
        <f>$D$12</f>
        <v>Jahr 2018</v>
      </c>
      <c r="E22" s="158">
        <f t="shared" si="0"/>
        <v>0</v>
      </c>
      <c r="F22" s="163">
        <v>0</v>
      </c>
      <c r="G22" s="159">
        <v>0</v>
      </c>
      <c r="H22" s="120">
        <v>0</v>
      </c>
      <c r="I22" s="120">
        <v>0</v>
      </c>
      <c r="J22" s="121">
        <v>0</v>
      </c>
      <c r="K22" s="159">
        <v>0</v>
      </c>
      <c r="L22" s="120">
        <v>0</v>
      </c>
      <c r="M22" s="120">
        <v>0</v>
      </c>
      <c r="N22" s="121">
        <v>0</v>
      </c>
      <c r="O22" s="160">
        <f t="shared" si="1"/>
        <v>0</v>
      </c>
      <c r="P22" s="120">
        <v>0</v>
      </c>
      <c r="Q22" s="120">
        <v>0</v>
      </c>
      <c r="R22" s="120">
        <v>0</v>
      </c>
      <c r="S22" s="161">
        <v>0</v>
      </c>
      <c r="T22" s="160">
        <f t="shared" si="2"/>
        <v>0</v>
      </c>
      <c r="U22" s="120">
        <v>0</v>
      </c>
      <c r="V22" s="120">
        <v>0</v>
      </c>
      <c r="W22" s="120">
        <v>0</v>
      </c>
      <c r="X22" s="161">
        <v>0</v>
      </c>
    </row>
    <row r="23" spans="2:24" ht="12.75" customHeight="1" x14ac:dyDescent="0.2">
      <c r="B23" s="76"/>
      <c r="C23" s="72"/>
      <c r="D23" s="72" t="str">
        <f>$D$13</f>
        <v>Jahr 2017</v>
      </c>
      <c r="E23" s="162">
        <f t="shared" si="0"/>
        <v>0</v>
      </c>
      <c r="F23" s="163">
        <v>0</v>
      </c>
      <c r="G23" s="164">
        <v>0</v>
      </c>
      <c r="H23" s="165">
        <v>0</v>
      </c>
      <c r="I23" s="165">
        <v>0</v>
      </c>
      <c r="J23" s="166">
        <v>0</v>
      </c>
      <c r="K23" s="164">
        <v>0</v>
      </c>
      <c r="L23" s="165">
        <v>0</v>
      </c>
      <c r="M23" s="165">
        <v>0</v>
      </c>
      <c r="N23" s="166">
        <v>0</v>
      </c>
      <c r="O23" s="167">
        <f t="shared" si="1"/>
        <v>0</v>
      </c>
      <c r="P23" s="165">
        <v>0</v>
      </c>
      <c r="Q23" s="165">
        <v>0</v>
      </c>
      <c r="R23" s="165">
        <v>0</v>
      </c>
      <c r="S23" s="168">
        <v>0</v>
      </c>
      <c r="T23" s="167">
        <f t="shared" si="2"/>
        <v>0</v>
      </c>
      <c r="U23" s="165">
        <v>0</v>
      </c>
      <c r="V23" s="165">
        <v>0</v>
      </c>
      <c r="W23" s="165">
        <v>0</v>
      </c>
      <c r="X23" s="168">
        <v>0</v>
      </c>
    </row>
    <row r="24" spans="2:24" ht="12.75" customHeight="1" x14ac:dyDescent="0.2">
      <c r="B24" s="124" t="s">
        <v>86</v>
      </c>
      <c r="C24" s="118" t="s">
        <v>87</v>
      </c>
      <c r="D24" s="119" t="str">
        <f>$D$12</f>
        <v>Jahr 2018</v>
      </c>
      <c r="E24" s="158">
        <f t="shared" si="0"/>
        <v>0</v>
      </c>
      <c r="F24" s="163">
        <v>0</v>
      </c>
      <c r="G24" s="159">
        <v>0</v>
      </c>
      <c r="H24" s="120">
        <v>0</v>
      </c>
      <c r="I24" s="120">
        <v>0</v>
      </c>
      <c r="J24" s="121">
        <v>0</v>
      </c>
      <c r="K24" s="159">
        <v>0</v>
      </c>
      <c r="L24" s="120">
        <v>0</v>
      </c>
      <c r="M24" s="120">
        <v>0</v>
      </c>
      <c r="N24" s="121">
        <v>0</v>
      </c>
      <c r="O24" s="160">
        <f t="shared" si="1"/>
        <v>0</v>
      </c>
      <c r="P24" s="120">
        <v>0</v>
      </c>
      <c r="Q24" s="120">
        <v>0</v>
      </c>
      <c r="R24" s="120">
        <v>0</v>
      </c>
      <c r="S24" s="161">
        <v>0</v>
      </c>
      <c r="T24" s="160">
        <f t="shared" si="2"/>
        <v>0</v>
      </c>
      <c r="U24" s="120">
        <v>0</v>
      </c>
      <c r="V24" s="120">
        <v>0</v>
      </c>
      <c r="W24" s="120">
        <v>0</v>
      </c>
      <c r="X24" s="161">
        <v>0</v>
      </c>
    </row>
    <row r="25" spans="2:24" ht="12.75" customHeight="1" x14ac:dyDescent="0.2">
      <c r="B25" s="76"/>
      <c r="C25" s="72"/>
      <c r="D25" s="72" t="str">
        <f>$D$13</f>
        <v>Jahr 2017</v>
      </c>
      <c r="E25" s="162">
        <f t="shared" si="0"/>
        <v>0</v>
      </c>
      <c r="F25" s="163">
        <v>0</v>
      </c>
      <c r="G25" s="164">
        <v>0</v>
      </c>
      <c r="H25" s="165">
        <v>0</v>
      </c>
      <c r="I25" s="165">
        <v>0</v>
      </c>
      <c r="J25" s="166">
        <v>0</v>
      </c>
      <c r="K25" s="164">
        <v>0</v>
      </c>
      <c r="L25" s="165">
        <v>0</v>
      </c>
      <c r="M25" s="165">
        <v>0</v>
      </c>
      <c r="N25" s="166">
        <v>0</v>
      </c>
      <c r="O25" s="167">
        <f t="shared" si="1"/>
        <v>0</v>
      </c>
      <c r="P25" s="165">
        <v>0</v>
      </c>
      <c r="Q25" s="165">
        <v>0</v>
      </c>
      <c r="R25" s="165">
        <v>0</v>
      </c>
      <c r="S25" s="168">
        <v>0</v>
      </c>
      <c r="T25" s="167">
        <f t="shared" si="2"/>
        <v>0</v>
      </c>
      <c r="U25" s="165">
        <v>0</v>
      </c>
      <c r="V25" s="165">
        <v>0</v>
      </c>
      <c r="W25" s="165">
        <v>0</v>
      </c>
      <c r="X25" s="168">
        <v>0</v>
      </c>
    </row>
    <row r="26" spans="2:24" ht="12.75" customHeight="1" x14ac:dyDescent="0.2">
      <c r="B26" s="176" t="s">
        <v>88</v>
      </c>
      <c r="C26" s="118" t="s">
        <v>89</v>
      </c>
      <c r="D26" s="119" t="str">
        <f>$D$12</f>
        <v>Jahr 2018</v>
      </c>
      <c r="E26" s="158">
        <f t="shared" si="0"/>
        <v>0</v>
      </c>
      <c r="F26" s="163">
        <v>0</v>
      </c>
      <c r="G26" s="159">
        <v>0</v>
      </c>
      <c r="H26" s="120">
        <v>0</v>
      </c>
      <c r="I26" s="120">
        <v>0</v>
      </c>
      <c r="J26" s="121">
        <v>0</v>
      </c>
      <c r="K26" s="159">
        <v>0</v>
      </c>
      <c r="L26" s="120">
        <v>0</v>
      </c>
      <c r="M26" s="120">
        <v>0</v>
      </c>
      <c r="N26" s="121">
        <v>0</v>
      </c>
      <c r="O26" s="160">
        <f t="shared" si="1"/>
        <v>0</v>
      </c>
      <c r="P26" s="120">
        <v>0</v>
      </c>
      <c r="Q26" s="120">
        <v>0</v>
      </c>
      <c r="R26" s="120">
        <v>0</v>
      </c>
      <c r="S26" s="161">
        <v>0</v>
      </c>
      <c r="T26" s="160">
        <f t="shared" si="2"/>
        <v>0</v>
      </c>
      <c r="U26" s="120">
        <v>0</v>
      </c>
      <c r="V26" s="120">
        <v>0</v>
      </c>
      <c r="W26" s="120">
        <v>0</v>
      </c>
      <c r="X26" s="161">
        <v>0</v>
      </c>
    </row>
    <row r="27" spans="2:24" ht="12.75" customHeight="1" x14ac:dyDescent="0.2">
      <c r="B27" s="76"/>
      <c r="C27" s="72"/>
      <c r="D27" s="72" t="str">
        <f>$D$13</f>
        <v>Jahr 2017</v>
      </c>
      <c r="E27" s="162">
        <f t="shared" si="0"/>
        <v>0</v>
      </c>
      <c r="F27" s="163">
        <v>0</v>
      </c>
      <c r="G27" s="164">
        <v>0</v>
      </c>
      <c r="H27" s="165">
        <v>0</v>
      </c>
      <c r="I27" s="165">
        <v>0</v>
      </c>
      <c r="J27" s="166">
        <v>0</v>
      </c>
      <c r="K27" s="164">
        <v>0</v>
      </c>
      <c r="L27" s="165">
        <v>0</v>
      </c>
      <c r="M27" s="165">
        <v>0</v>
      </c>
      <c r="N27" s="166">
        <v>0</v>
      </c>
      <c r="O27" s="167">
        <f t="shared" si="1"/>
        <v>0</v>
      </c>
      <c r="P27" s="165">
        <v>0</v>
      </c>
      <c r="Q27" s="165">
        <v>0</v>
      </c>
      <c r="R27" s="165">
        <v>0</v>
      </c>
      <c r="S27" s="168">
        <v>0</v>
      </c>
      <c r="T27" s="167">
        <f t="shared" si="2"/>
        <v>0</v>
      </c>
      <c r="U27" s="165">
        <v>0</v>
      </c>
      <c r="V27" s="165">
        <v>0</v>
      </c>
      <c r="W27" s="165">
        <v>0</v>
      </c>
      <c r="X27" s="168">
        <v>0</v>
      </c>
    </row>
    <row r="28" spans="2:24" ht="12.75" customHeight="1" x14ac:dyDescent="0.2">
      <c r="B28" s="176" t="s">
        <v>90</v>
      </c>
      <c r="C28" s="118" t="s">
        <v>91</v>
      </c>
      <c r="D28" s="119" t="str">
        <f>$D$12</f>
        <v>Jahr 2018</v>
      </c>
      <c r="E28" s="158">
        <f t="shared" si="0"/>
        <v>0</v>
      </c>
      <c r="F28" s="163">
        <v>0</v>
      </c>
      <c r="G28" s="159">
        <v>0</v>
      </c>
      <c r="H28" s="120">
        <v>0</v>
      </c>
      <c r="I28" s="120">
        <v>0</v>
      </c>
      <c r="J28" s="121">
        <v>0</v>
      </c>
      <c r="K28" s="159">
        <v>0</v>
      </c>
      <c r="L28" s="120">
        <v>0</v>
      </c>
      <c r="M28" s="120">
        <v>0</v>
      </c>
      <c r="N28" s="121">
        <v>0</v>
      </c>
      <c r="O28" s="160">
        <f t="shared" si="1"/>
        <v>0</v>
      </c>
      <c r="P28" s="120">
        <v>0</v>
      </c>
      <c r="Q28" s="120">
        <v>0</v>
      </c>
      <c r="R28" s="120">
        <v>0</v>
      </c>
      <c r="S28" s="161">
        <v>0</v>
      </c>
      <c r="T28" s="160">
        <f t="shared" si="2"/>
        <v>0</v>
      </c>
      <c r="U28" s="120">
        <v>0</v>
      </c>
      <c r="V28" s="120">
        <v>0</v>
      </c>
      <c r="W28" s="120">
        <v>0</v>
      </c>
      <c r="X28" s="161">
        <v>0</v>
      </c>
    </row>
    <row r="29" spans="2:24" ht="12.75" customHeight="1" x14ac:dyDescent="0.2">
      <c r="B29" s="76"/>
      <c r="C29" s="72"/>
      <c r="D29" s="72" t="str">
        <f>$D$13</f>
        <v>Jahr 2017</v>
      </c>
      <c r="E29" s="162">
        <f t="shared" si="0"/>
        <v>0</v>
      </c>
      <c r="F29" s="163">
        <v>0</v>
      </c>
      <c r="G29" s="164">
        <v>0</v>
      </c>
      <c r="H29" s="165">
        <v>0</v>
      </c>
      <c r="I29" s="165">
        <v>0</v>
      </c>
      <c r="J29" s="166">
        <v>0</v>
      </c>
      <c r="K29" s="164">
        <v>0</v>
      </c>
      <c r="L29" s="165">
        <v>0</v>
      </c>
      <c r="M29" s="165">
        <v>0</v>
      </c>
      <c r="N29" s="166">
        <v>0</v>
      </c>
      <c r="O29" s="167">
        <f t="shared" si="1"/>
        <v>0</v>
      </c>
      <c r="P29" s="165">
        <v>0</v>
      </c>
      <c r="Q29" s="165">
        <v>0</v>
      </c>
      <c r="R29" s="165">
        <v>0</v>
      </c>
      <c r="S29" s="168">
        <v>0</v>
      </c>
      <c r="T29" s="167">
        <f t="shared" si="2"/>
        <v>0</v>
      </c>
      <c r="U29" s="165">
        <v>0</v>
      </c>
      <c r="V29" s="165">
        <v>0</v>
      </c>
      <c r="W29" s="165">
        <v>0</v>
      </c>
      <c r="X29" s="168">
        <v>0</v>
      </c>
    </row>
    <row r="30" spans="2:24" ht="12.75" customHeight="1" x14ac:dyDescent="0.2">
      <c r="B30" s="176" t="s">
        <v>92</v>
      </c>
      <c r="C30" s="118" t="s">
        <v>93</v>
      </c>
      <c r="D30" s="119" t="str">
        <f>$D$12</f>
        <v>Jahr 2018</v>
      </c>
      <c r="E30" s="158">
        <f t="shared" si="0"/>
        <v>0</v>
      </c>
      <c r="F30" s="163">
        <v>0</v>
      </c>
      <c r="G30" s="159">
        <v>0</v>
      </c>
      <c r="H30" s="120">
        <v>0</v>
      </c>
      <c r="I30" s="120">
        <v>0</v>
      </c>
      <c r="J30" s="121">
        <v>0</v>
      </c>
      <c r="K30" s="159">
        <v>0</v>
      </c>
      <c r="L30" s="120">
        <v>0</v>
      </c>
      <c r="M30" s="120">
        <v>0</v>
      </c>
      <c r="N30" s="121">
        <v>0</v>
      </c>
      <c r="O30" s="160">
        <f t="shared" si="1"/>
        <v>0</v>
      </c>
      <c r="P30" s="120">
        <v>0</v>
      </c>
      <c r="Q30" s="120">
        <v>0</v>
      </c>
      <c r="R30" s="120">
        <v>0</v>
      </c>
      <c r="S30" s="161">
        <v>0</v>
      </c>
      <c r="T30" s="160">
        <f t="shared" si="2"/>
        <v>0</v>
      </c>
      <c r="U30" s="120">
        <v>0</v>
      </c>
      <c r="V30" s="120">
        <v>0</v>
      </c>
      <c r="W30" s="120">
        <v>0</v>
      </c>
      <c r="X30" s="161">
        <v>0</v>
      </c>
    </row>
    <row r="31" spans="2:24" ht="12.75" customHeight="1" x14ac:dyDescent="0.2">
      <c r="B31" s="76"/>
      <c r="C31" s="72"/>
      <c r="D31" s="72" t="str">
        <f>$D$13</f>
        <v>Jahr 2017</v>
      </c>
      <c r="E31" s="162">
        <f t="shared" si="0"/>
        <v>0</v>
      </c>
      <c r="F31" s="163">
        <v>0</v>
      </c>
      <c r="G31" s="164">
        <v>0</v>
      </c>
      <c r="H31" s="165">
        <v>0</v>
      </c>
      <c r="I31" s="165">
        <v>0</v>
      </c>
      <c r="J31" s="166">
        <v>0</v>
      </c>
      <c r="K31" s="164">
        <v>0</v>
      </c>
      <c r="L31" s="165">
        <v>0</v>
      </c>
      <c r="M31" s="165">
        <v>0</v>
      </c>
      <c r="N31" s="166">
        <v>0</v>
      </c>
      <c r="O31" s="167">
        <f t="shared" si="1"/>
        <v>0</v>
      </c>
      <c r="P31" s="165">
        <v>0</v>
      </c>
      <c r="Q31" s="165">
        <v>0</v>
      </c>
      <c r="R31" s="165">
        <v>0</v>
      </c>
      <c r="S31" s="168">
        <v>0</v>
      </c>
      <c r="T31" s="167">
        <f t="shared" si="2"/>
        <v>0</v>
      </c>
      <c r="U31" s="165">
        <v>0</v>
      </c>
      <c r="V31" s="165">
        <v>0</v>
      </c>
      <c r="W31" s="165">
        <v>0</v>
      </c>
      <c r="X31" s="168">
        <v>0</v>
      </c>
    </row>
    <row r="32" spans="2:24" ht="12.75" customHeight="1" x14ac:dyDescent="0.2">
      <c r="B32" s="176" t="s">
        <v>94</v>
      </c>
      <c r="C32" s="118" t="s">
        <v>95</v>
      </c>
      <c r="D32" s="119" t="str">
        <f>$D$12</f>
        <v>Jahr 2018</v>
      </c>
      <c r="E32" s="158">
        <f t="shared" si="0"/>
        <v>0</v>
      </c>
      <c r="F32" s="163">
        <v>0</v>
      </c>
      <c r="G32" s="159">
        <v>0</v>
      </c>
      <c r="H32" s="120">
        <v>0</v>
      </c>
      <c r="I32" s="120">
        <v>0</v>
      </c>
      <c r="J32" s="121">
        <v>0</v>
      </c>
      <c r="K32" s="159">
        <v>0</v>
      </c>
      <c r="L32" s="120">
        <v>0</v>
      </c>
      <c r="M32" s="120">
        <v>0</v>
      </c>
      <c r="N32" s="121">
        <v>0</v>
      </c>
      <c r="O32" s="160">
        <f t="shared" si="1"/>
        <v>0</v>
      </c>
      <c r="P32" s="120">
        <v>0</v>
      </c>
      <c r="Q32" s="120">
        <v>0</v>
      </c>
      <c r="R32" s="120">
        <v>0</v>
      </c>
      <c r="S32" s="161">
        <v>0</v>
      </c>
      <c r="T32" s="160">
        <f t="shared" si="2"/>
        <v>0</v>
      </c>
      <c r="U32" s="120">
        <v>0</v>
      </c>
      <c r="V32" s="120">
        <v>0</v>
      </c>
      <c r="W32" s="120">
        <v>0</v>
      </c>
      <c r="X32" s="161">
        <v>0</v>
      </c>
    </row>
    <row r="33" spans="2:24" ht="12.75" customHeight="1" x14ac:dyDescent="0.2">
      <c r="B33" s="76"/>
      <c r="C33" s="72"/>
      <c r="D33" s="72" t="str">
        <f>$D$13</f>
        <v>Jahr 2017</v>
      </c>
      <c r="E33" s="162">
        <f t="shared" si="0"/>
        <v>0</v>
      </c>
      <c r="F33" s="163">
        <v>0</v>
      </c>
      <c r="G33" s="164">
        <v>0</v>
      </c>
      <c r="H33" s="165">
        <v>0</v>
      </c>
      <c r="I33" s="165">
        <v>0</v>
      </c>
      <c r="J33" s="166">
        <v>0</v>
      </c>
      <c r="K33" s="164">
        <v>0</v>
      </c>
      <c r="L33" s="165">
        <v>0</v>
      </c>
      <c r="M33" s="165">
        <v>0</v>
      </c>
      <c r="N33" s="166">
        <v>0</v>
      </c>
      <c r="O33" s="167">
        <f t="shared" si="1"/>
        <v>0</v>
      </c>
      <c r="P33" s="165">
        <v>0</v>
      </c>
      <c r="Q33" s="165">
        <v>0</v>
      </c>
      <c r="R33" s="165">
        <v>0</v>
      </c>
      <c r="S33" s="168">
        <v>0</v>
      </c>
      <c r="T33" s="167">
        <f t="shared" si="2"/>
        <v>0</v>
      </c>
      <c r="U33" s="165">
        <v>0</v>
      </c>
      <c r="V33" s="165">
        <v>0</v>
      </c>
      <c r="W33" s="165">
        <v>0</v>
      </c>
      <c r="X33" s="168">
        <v>0</v>
      </c>
    </row>
    <row r="34" spans="2:24" ht="12.75" customHeight="1" x14ac:dyDescent="0.2">
      <c r="B34" s="176" t="s">
        <v>96</v>
      </c>
      <c r="C34" s="118" t="s">
        <v>97</v>
      </c>
      <c r="D34" s="119" t="str">
        <f>$D$12</f>
        <v>Jahr 2018</v>
      </c>
      <c r="E34" s="158">
        <f t="shared" si="0"/>
        <v>0</v>
      </c>
      <c r="F34" s="163">
        <v>0</v>
      </c>
      <c r="G34" s="159">
        <v>0</v>
      </c>
      <c r="H34" s="120">
        <v>0</v>
      </c>
      <c r="I34" s="120">
        <v>0</v>
      </c>
      <c r="J34" s="121">
        <v>0</v>
      </c>
      <c r="K34" s="159">
        <v>0</v>
      </c>
      <c r="L34" s="120">
        <v>0</v>
      </c>
      <c r="M34" s="120">
        <v>0</v>
      </c>
      <c r="N34" s="121">
        <v>0</v>
      </c>
      <c r="O34" s="160">
        <f t="shared" si="1"/>
        <v>0</v>
      </c>
      <c r="P34" s="120">
        <v>0</v>
      </c>
      <c r="Q34" s="120">
        <v>0</v>
      </c>
      <c r="R34" s="120">
        <v>0</v>
      </c>
      <c r="S34" s="161">
        <v>0</v>
      </c>
      <c r="T34" s="160">
        <f t="shared" si="2"/>
        <v>0</v>
      </c>
      <c r="U34" s="120">
        <v>0</v>
      </c>
      <c r="V34" s="120">
        <v>0</v>
      </c>
      <c r="W34" s="120">
        <v>0</v>
      </c>
      <c r="X34" s="161">
        <v>0</v>
      </c>
    </row>
    <row r="35" spans="2:24" ht="12.75" customHeight="1" x14ac:dyDescent="0.2">
      <c r="B35" s="76"/>
      <c r="C35" s="72"/>
      <c r="D35" s="72" t="str">
        <f>$D$13</f>
        <v>Jahr 2017</v>
      </c>
      <c r="E35" s="162">
        <f t="shared" si="0"/>
        <v>0</v>
      </c>
      <c r="F35" s="163">
        <v>0</v>
      </c>
      <c r="G35" s="164">
        <v>0</v>
      </c>
      <c r="H35" s="165">
        <v>0</v>
      </c>
      <c r="I35" s="165">
        <v>0</v>
      </c>
      <c r="J35" s="166">
        <v>0</v>
      </c>
      <c r="K35" s="164">
        <v>0</v>
      </c>
      <c r="L35" s="165">
        <v>0</v>
      </c>
      <c r="M35" s="165">
        <v>0</v>
      </c>
      <c r="N35" s="166">
        <v>0</v>
      </c>
      <c r="O35" s="167">
        <f t="shared" si="1"/>
        <v>0</v>
      </c>
      <c r="P35" s="165">
        <v>0</v>
      </c>
      <c r="Q35" s="165">
        <v>0</v>
      </c>
      <c r="R35" s="165">
        <v>0</v>
      </c>
      <c r="S35" s="168">
        <v>0</v>
      </c>
      <c r="T35" s="167">
        <f t="shared" si="2"/>
        <v>0</v>
      </c>
      <c r="U35" s="165">
        <v>0</v>
      </c>
      <c r="V35" s="165">
        <v>0</v>
      </c>
      <c r="W35" s="165">
        <v>0</v>
      </c>
      <c r="X35" s="168">
        <v>0</v>
      </c>
    </row>
    <row r="36" spans="2:24" ht="12.75" customHeight="1" x14ac:dyDescent="0.2">
      <c r="B36" s="176" t="s">
        <v>98</v>
      </c>
      <c r="C36" s="118" t="s">
        <v>99</v>
      </c>
      <c r="D36" s="119" t="str">
        <f>$D$12</f>
        <v>Jahr 2018</v>
      </c>
      <c r="E36" s="158">
        <f t="shared" si="0"/>
        <v>0</v>
      </c>
      <c r="F36" s="163">
        <v>0</v>
      </c>
      <c r="G36" s="159">
        <v>0</v>
      </c>
      <c r="H36" s="120">
        <v>0</v>
      </c>
      <c r="I36" s="120">
        <v>0</v>
      </c>
      <c r="J36" s="121">
        <v>0</v>
      </c>
      <c r="K36" s="159">
        <v>0</v>
      </c>
      <c r="L36" s="120">
        <v>0</v>
      </c>
      <c r="M36" s="120">
        <v>0</v>
      </c>
      <c r="N36" s="121">
        <v>0</v>
      </c>
      <c r="O36" s="160">
        <f t="shared" si="1"/>
        <v>0</v>
      </c>
      <c r="P36" s="120">
        <v>0</v>
      </c>
      <c r="Q36" s="120">
        <v>0</v>
      </c>
      <c r="R36" s="120">
        <v>0</v>
      </c>
      <c r="S36" s="161">
        <v>0</v>
      </c>
      <c r="T36" s="160">
        <f t="shared" si="2"/>
        <v>0</v>
      </c>
      <c r="U36" s="120">
        <v>0</v>
      </c>
      <c r="V36" s="120">
        <v>0</v>
      </c>
      <c r="W36" s="120">
        <v>0</v>
      </c>
      <c r="X36" s="161">
        <v>0</v>
      </c>
    </row>
    <row r="37" spans="2:24" ht="12.75" customHeight="1" x14ac:dyDescent="0.2">
      <c r="B37" s="76"/>
      <c r="C37" s="72"/>
      <c r="D37" s="72" t="str">
        <f>$D$13</f>
        <v>Jahr 2017</v>
      </c>
      <c r="E37" s="162">
        <f t="shared" si="0"/>
        <v>0</v>
      </c>
      <c r="F37" s="163">
        <v>0</v>
      </c>
      <c r="G37" s="164">
        <v>0</v>
      </c>
      <c r="H37" s="165">
        <v>0</v>
      </c>
      <c r="I37" s="165">
        <v>0</v>
      </c>
      <c r="J37" s="166">
        <v>0</v>
      </c>
      <c r="K37" s="164">
        <v>0</v>
      </c>
      <c r="L37" s="165">
        <v>0</v>
      </c>
      <c r="M37" s="165">
        <v>0</v>
      </c>
      <c r="N37" s="166">
        <v>0</v>
      </c>
      <c r="O37" s="167">
        <f t="shared" si="1"/>
        <v>0</v>
      </c>
      <c r="P37" s="165">
        <v>0</v>
      </c>
      <c r="Q37" s="165">
        <v>0</v>
      </c>
      <c r="R37" s="165">
        <v>0</v>
      </c>
      <c r="S37" s="168">
        <v>0</v>
      </c>
      <c r="T37" s="167">
        <f t="shared" si="2"/>
        <v>0</v>
      </c>
      <c r="U37" s="165">
        <v>0</v>
      </c>
      <c r="V37" s="165">
        <v>0</v>
      </c>
      <c r="W37" s="165">
        <v>0</v>
      </c>
      <c r="X37" s="168">
        <v>0</v>
      </c>
    </row>
    <row r="38" spans="2:24" ht="12.75" customHeight="1" x14ac:dyDescent="0.2">
      <c r="B38" s="176" t="s">
        <v>100</v>
      </c>
      <c r="C38" s="118" t="s">
        <v>101</v>
      </c>
      <c r="D38" s="119" t="str">
        <f>$D$12</f>
        <v>Jahr 2018</v>
      </c>
      <c r="E38" s="158">
        <f t="shared" si="0"/>
        <v>0</v>
      </c>
      <c r="F38" s="163">
        <v>0</v>
      </c>
      <c r="G38" s="159">
        <v>0</v>
      </c>
      <c r="H38" s="120">
        <v>0</v>
      </c>
      <c r="I38" s="120">
        <v>0</v>
      </c>
      <c r="J38" s="121">
        <v>0</v>
      </c>
      <c r="K38" s="159">
        <v>0</v>
      </c>
      <c r="L38" s="120">
        <v>0</v>
      </c>
      <c r="M38" s="120">
        <v>0</v>
      </c>
      <c r="N38" s="121">
        <v>0</v>
      </c>
      <c r="O38" s="160">
        <f t="shared" si="1"/>
        <v>0</v>
      </c>
      <c r="P38" s="120">
        <v>0</v>
      </c>
      <c r="Q38" s="120">
        <v>0</v>
      </c>
      <c r="R38" s="120">
        <v>0</v>
      </c>
      <c r="S38" s="161">
        <v>0</v>
      </c>
      <c r="T38" s="160">
        <f t="shared" si="2"/>
        <v>0</v>
      </c>
      <c r="U38" s="120">
        <v>0</v>
      </c>
      <c r="V38" s="120">
        <v>0</v>
      </c>
      <c r="W38" s="120">
        <v>0</v>
      </c>
      <c r="X38" s="161">
        <v>0</v>
      </c>
    </row>
    <row r="39" spans="2:24" ht="12.75" customHeight="1" x14ac:dyDescent="0.2">
      <c r="B39" s="76"/>
      <c r="C39" s="72"/>
      <c r="D39" s="72" t="str">
        <f>$D$13</f>
        <v>Jahr 2017</v>
      </c>
      <c r="E39" s="162">
        <f t="shared" si="0"/>
        <v>0</v>
      </c>
      <c r="F39" s="163">
        <v>0</v>
      </c>
      <c r="G39" s="164">
        <v>0</v>
      </c>
      <c r="H39" s="165">
        <v>0</v>
      </c>
      <c r="I39" s="165">
        <v>0</v>
      </c>
      <c r="J39" s="166">
        <v>0</v>
      </c>
      <c r="K39" s="164">
        <v>0</v>
      </c>
      <c r="L39" s="165">
        <v>0</v>
      </c>
      <c r="M39" s="165">
        <v>0</v>
      </c>
      <c r="N39" s="166">
        <v>0</v>
      </c>
      <c r="O39" s="167">
        <f t="shared" si="1"/>
        <v>0</v>
      </c>
      <c r="P39" s="165">
        <v>0</v>
      </c>
      <c r="Q39" s="165">
        <v>0</v>
      </c>
      <c r="R39" s="165">
        <v>0</v>
      </c>
      <c r="S39" s="168">
        <v>0</v>
      </c>
      <c r="T39" s="167">
        <f t="shared" si="2"/>
        <v>0</v>
      </c>
      <c r="U39" s="165">
        <v>0</v>
      </c>
      <c r="V39" s="165">
        <v>0</v>
      </c>
      <c r="W39" s="165">
        <v>0</v>
      </c>
      <c r="X39" s="168">
        <v>0</v>
      </c>
    </row>
    <row r="40" spans="2:24" ht="12.75" customHeight="1" x14ac:dyDescent="0.2">
      <c r="B40" s="176" t="s">
        <v>102</v>
      </c>
      <c r="C40" s="118" t="s">
        <v>103</v>
      </c>
      <c r="D40" s="119" t="str">
        <f>$D$12</f>
        <v>Jahr 2018</v>
      </c>
      <c r="E40" s="158">
        <f t="shared" si="0"/>
        <v>0</v>
      </c>
      <c r="F40" s="163">
        <v>0</v>
      </c>
      <c r="G40" s="159">
        <v>0</v>
      </c>
      <c r="H40" s="120">
        <v>0</v>
      </c>
      <c r="I40" s="120">
        <v>0</v>
      </c>
      <c r="J40" s="121">
        <v>0</v>
      </c>
      <c r="K40" s="159">
        <v>0</v>
      </c>
      <c r="L40" s="120">
        <v>0</v>
      </c>
      <c r="M40" s="120">
        <v>0</v>
      </c>
      <c r="N40" s="121">
        <v>0</v>
      </c>
      <c r="O40" s="160">
        <f t="shared" si="1"/>
        <v>0</v>
      </c>
      <c r="P40" s="120">
        <v>0</v>
      </c>
      <c r="Q40" s="120">
        <v>0</v>
      </c>
      <c r="R40" s="120">
        <v>0</v>
      </c>
      <c r="S40" s="161">
        <v>0</v>
      </c>
      <c r="T40" s="160">
        <f t="shared" si="2"/>
        <v>0</v>
      </c>
      <c r="U40" s="120">
        <v>0</v>
      </c>
      <c r="V40" s="120">
        <v>0</v>
      </c>
      <c r="W40" s="120">
        <v>0</v>
      </c>
      <c r="X40" s="161">
        <v>0</v>
      </c>
    </row>
    <row r="41" spans="2:24" ht="12.75" customHeight="1" x14ac:dyDescent="0.2">
      <c r="B41" s="76"/>
      <c r="C41" s="72"/>
      <c r="D41" s="72" t="str">
        <f>$D$13</f>
        <v>Jahr 2017</v>
      </c>
      <c r="E41" s="162">
        <f t="shared" si="0"/>
        <v>0</v>
      </c>
      <c r="F41" s="163">
        <v>0</v>
      </c>
      <c r="G41" s="164">
        <v>0</v>
      </c>
      <c r="H41" s="165">
        <v>0</v>
      </c>
      <c r="I41" s="165">
        <v>0</v>
      </c>
      <c r="J41" s="166">
        <v>0</v>
      </c>
      <c r="K41" s="164">
        <v>0</v>
      </c>
      <c r="L41" s="165">
        <v>0</v>
      </c>
      <c r="M41" s="165">
        <v>0</v>
      </c>
      <c r="N41" s="166">
        <v>0</v>
      </c>
      <c r="O41" s="167">
        <f t="shared" si="1"/>
        <v>0</v>
      </c>
      <c r="P41" s="165">
        <v>0</v>
      </c>
      <c r="Q41" s="165">
        <v>0</v>
      </c>
      <c r="R41" s="165">
        <v>0</v>
      </c>
      <c r="S41" s="168">
        <v>0</v>
      </c>
      <c r="T41" s="167">
        <f t="shared" si="2"/>
        <v>0</v>
      </c>
      <c r="U41" s="165">
        <v>0</v>
      </c>
      <c r="V41" s="165">
        <v>0</v>
      </c>
      <c r="W41" s="165">
        <v>0</v>
      </c>
      <c r="X41" s="168">
        <v>0</v>
      </c>
    </row>
    <row r="42" spans="2:24" ht="12.75" customHeight="1" x14ac:dyDescent="0.2">
      <c r="B42" s="176" t="s">
        <v>104</v>
      </c>
      <c r="C42" s="118" t="s">
        <v>105</v>
      </c>
      <c r="D42" s="119" t="str">
        <f>$D$12</f>
        <v>Jahr 2018</v>
      </c>
      <c r="E42" s="158">
        <f t="shared" si="0"/>
        <v>0</v>
      </c>
      <c r="F42" s="163">
        <v>0</v>
      </c>
      <c r="G42" s="159">
        <v>0</v>
      </c>
      <c r="H42" s="120">
        <v>0</v>
      </c>
      <c r="I42" s="120">
        <v>0</v>
      </c>
      <c r="J42" s="121">
        <v>0</v>
      </c>
      <c r="K42" s="159">
        <v>0</v>
      </c>
      <c r="L42" s="120">
        <v>0</v>
      </c>
      <c r="M42" s="120">
        <v>0</v>
      </c>
      <c r="N42" s="121">
        <v>0</v>
      </c>
      <c r="O42" s="160">
        <f t="shared" si="1"/>
        <v>0</v>
      </c>
      <c r="P42" s="120">
        <v>0</v>
      </c>
      <c r="Q42" s="120">
        <v>0</v>
      </c>
      <c r="R42" s="120">
        <v>0</v>
      </c>
      <c r="S42" s="161">
        <v>0</v>
      </c>
      <c r="T42" s="160">
        <f t="shared" si="2"/>
        <v>0</v>
      </c>
      <c r="U42" s="120">
        <v>0</v>
      </c>
      <c r="V42" s="120">
        <v>0</v>
      </c>
      <c r="W42" s="120">
        <v>0</v>
      </c>
      <c r="X42" s="161">
        <v>0</v>
      </c>
    </row>
    <row r="43" spans="2:24" ht="12.75" customHeight="1" x14ac:dyDescent="0.2">
      <c r="B43" s="76"/>
      <c r="C43" s="72"/>
      <c r="D43" s="72" t="str">
        <f>$D$13</f>
        <v>Jahr 2017</v>
      </c>
      <c r="E43" s="162">
        <f t="shared" si="0"/>
        <v>0</v>
      </c>
      <c r="F43" s="163">
        <v>0</v>
      </c>
      <c r="G43" s="164">
        <v>0</v>
      </c>
      <c r="H43" s="165">
        <v>0</v>
      </c>
      <c r="I43" s="165">
        <v>0</v>
      </c>
      <c r="J43" s="166">
        <v>0</v>
      </c>
      <c r="K43" s="164">
        <v>0</v>
      </c>
      <c r="L43" s="165">
        <v>0</v>
      </c>
      <c r="M43" s="165">
        <v>0</v>
      </c>
      <c r="N43" s="166">
        <v>0</v>
      </c>
      <c r="O43" s="167">
        <f t="shared" si="1"/>
        <v>0</v>
      </c>
      <c r="P43" s="165">
        <v>0</v>
      </c>
      <c r="Q43" s="165">
        <v>0</v>
      </c>
      <c r="R43" s="165">
        <v>0</v>
      </c>
      <c r="S43" s="168">
        <v>0</v>
      </c>
      <c r="T43" s="167">
        <f t="shared" si="2"/>
        <v>0</v>
      </c>
      <c r="U43" s="165">
        <v>0</v>
      </c>
      <c r="V43" s="165">
        <v>0</v>
      </c>
      <c r="W43" s="165">
        <v>0</v>
      </c>
      <c r="X43" s="168">
        <v>0</v>
      </c>
    </row>
    <row r="44" spans="2:24" ht="12.75" customHeight="1" x14ac:dyDescent="0.2">
      <c r="B44" s="176" t="s">
        <v>106</v>
      </c>
      <c r="C44" s="118" t="s">
        <v>107</v>
      </c>
      <c r="D44" s="119" t="str">
        <f>$D$12</f>
        <v>Jahr 2018</v>
      </c>
      <c r="E44" s="158">
        <f t="shared" ref="E44:E75" si="3">SUM(G44:N44)</f>
        <v>0</v>
      </c>
      <c r="F44" s="163">
        <v>0</v>
      </c>
      <c r="G44" s="159">
        <v>0</v>
      </c>
      <c r="H44" s="120">
        <v>0</v>
      </c>
      <c r="I44" s="120">
        <v>0</v>
      </c>
      <c r="J44" s="121">
        <v>0</v>
      </c>
      <c r="K44" s="159">
        <v>0</v>
      </c>
      <c r="L44" s="120">
        <v>0</v>
      </c>
      <c r="M44" s="120">
        <v>0</v>
      </c>
      <c r="N44" s="121">
        <v>0</v>
      </c>
      <c r="O44" s="160">
        <f t="shared" ref="O44:O75" si="4">SUM(P44:S44)</f>
        <v>0</v>
      </c>
      <c r="P44" s="120">
        <v>0</v>
      </c>
      <c r="Q44" s="120">
        <v>0</v>
      </c>
      <c r="R44" s="120">
        <v>0</v>
      </c>
      <c r="S44" s="161">
        <v>0</v>
      </c>
      <c r="T44" s="160">
        <f t="shared" ref="T44:T75" si="5">SUM(U44:X44)</f>
        <v>0</v>
      </c>
      <c r="U44" s="120">
        <v>0</v>
      </c>
      <c r="V44" s="120">
        <v>0</v>
      </c>
      <c r="W44" s="120">
        <v>0</v>
      </c>
      <c r="X44" s="161">
        <v>0</v>
      </c>
    </row>
    <row r="45" spans="2:24" ht="12.75" customHeight="1" x14ac:dyDescent="0.2">
      <c r="B45" s="76"/>
      <c r="C45" s="72"/>
      <c r="D45" s="72" t="str">
        <f>$D$13</f>
        <v>Jahr 2017</v>
      </c>
      <c r="E45" s="162">
        <f t="shared" si="3"/>
        <v>0</v>
      </c>
      <c r="F45" s="163">
        <v>0</v>
      </c>
      <c r="G45" s="164">
        <v>0</v>
      </c>
      <c r="H45" s="165">
        <v>0</v>
      </c>
      <c r="I45" s="165">
        <v>0</v>
      </c>
      <c r="J45" s="166">
        <v>0</v>
      </c>
      <c r="K45" s="164">
        <v>0</v>
      </c>
      <c r="L45" s="165">
        <v>0</v>
      </c>
      <c r="M45" s="165">
        <v>0</v>
      </c>
      <c r="N45" s="166">
        <v>0</v>
      </c>
      <c r="O45" s="167">
        <f t="shared" si="4"/>
        <v>0</v>
      </c>
      <c r="P45" s="165">
        <v>0</v>
      </c>
      <c r="Q45" s="165">
        <v>0</v>
      </c>
      <c r="R45" s="165">
        <v>0</v>
      </c>
      <c r="S45" s="168">
        <v>0</v>
      </c>
      <c r="T45" s="167">
        <f t="shared" si="5"/>
        <v>0</v>
      </c>
      <c r="U45" s="165">
        <v>0</v>
      </c>
      <c r="V45" s="165">
        <v>0</v>
      </c>
      <c r="W45" s="165">
        <v>0</v>
      </c>
      <c r="X45" s="168">
        <v>0</v>
      </c>
    </row>
    <row r="46" spans="2:24" ht="12.75" customHeight="1" x14ac:dyDescent="0.2">
      <c r="B46" s="176" t="s">
        <v>108</v>
      </c>
      <c r="C46" s="118" t="s">
        <v>109</v>
      </c>
      <c r="D46" s="119" t="str">
        <f>$D$12</f>
        <v>Jahr 2018</v>
      </c>
      <c r="E46" s="158">
        <f t="shared" si="3"/>
        <v>0</v>
      </c>
      <c r="F46" s="163">
        <v>0</v>
      </c>
      <c r="G46" s="159">
        <v>0</v>
      </c>
      <c r="H46" s="120">
        <v>0</v>
      </c>
      <c r="I46" s="120">
        <v>0</v>
      </c>
      <c r="J46" s="121">
        <v>0</v>
      </c>
      <c r="K46" s="159">
        <v>0</v>
      </c>
      <c r="L46" s="120">
        <v>0</v>
      </c>
      <c r="M46" s="120">
        <v>0</v>
      </c>
      <c r="N46" s="121">
        <v>0</v>
      </c>
      <c r="O46" s="160">
        <f t="shared" si="4"/>
        <v>0</v>
      </c>
      <c r="P46" s="120">
        <v>0</v>
      </c>
      <c r="Q46" s="120">
        <v>0</v>
      </c>
      <c r="R46" s="120">
        <v>0</v>
      </c>
      <c r="S46" s="161">
        <v>0</v>
      </c>
      <c r="T46" s="160">
        <f t="shared" si="5"/>
        <v>0</v>
      </c>
      <c r="U46" s="120">
        <v>0</v>
      </c>
      <c r="V46" s="120">
        <v>0</v>
      </c>
      <c r="W46" s="120">
        <v>0</v>
      </c>
      <c r="X46" s="161">
        <v>0</v>
      </c>
    </row>
    <row r="47" spans="2:24" ht="12.75" customHeight="1" x14ac:dyDescent="0.2">
      <c r="B47" s="76"/>
      <c r="C47" s="72"/>
      <c r="D47" s="72" t="str">
        <f>$D$13</f>
        <v>Jahr 2017</v>
      </c>
      <c r="E47" s="162">
        <f t="shared" si="3"/>
        <v>0</v>
      </c>
      <c r="F47" s="163">
        <v>0</v>
      </c>
      <c r="G47" s="164">
        <v>0</v>
      </c>
      <c r="H47" s="165">
        <v>0</v>
      </c>
      <c r="I47" s="165">
        <v>0</v>
      </c>
      <c r="J47" s="166">
        <v>0</v>
      </c>
      <c r="K47" s="164">
        <v>0</v>
      </c>
      <c r="L47" s="165">
        <v>0</v>
      </c>
      <c r="M47" s="165">
        <v>0</v>
      </c>
      <c r="N47" s="166">
        <v>0</v>
      </c>
      <c r="O47" s="167">
        <f t="shared" si="4"/>
        <v>0</v>
      </c>
      <c r="P47" s="165">
        <v>0</v>
      </c>
      <c r="Q47" s="165">
        <v>0</v>
      </c>
      <c r="R47" s="165">
        <v>0</v>
      </c>
      <c r="S47" s="168">
        <v>0</v>
      </c>
      <c r="T47" s="167">
        <f t="shared" si="5"/>
        <v>0</v>
      </c>
      <c r="U47" s="165">
        <v>0</v>
      </c>
      <c r="V47" s="165">
        <v>0</v>
      </c>
      <c r="W47" s="165">
        <v>0</v>
      </c>
      <c r="X47" s="168">
        <v>0</v>
      </c>
    </row>
    <row r="48" spans="2:24" ht="12.75" customHeight="1" x14ac:dyDescent="0.2">
      <c r="B48" s="176" t="s">
        <v>110</v>
      </c>
      <c r="C48" s="118" t="s">
        <v>111</v>
      </c>
      <c r="D48" s="119" t="str">
        <f>$D$12</f>
        <v>Jahr 2018</v>
      </c>
      <c r="E48" s="158">
        <f t="shared" si="3"/>
        <v>0</v>
      </c>
      <c r="F48" s="163">
        <v>0</v>
      </c>
      <c r="G48" s="159">
        <v>0</v>
      </c>
      <c r="H48" s="120">
        <v>0</v>
      </c>
      <c r="I48" s="120">
        <v>0</v>
      </c>
      <c r="J48" s="121">
        <v>0</v>
      </c>
      <c r="K48" s="159">
        <v>0</v>
      </c>
      <c r="L48" s="120">
        <v>0</v>
      </c>
      <c r="M48" s="120">
        <v>0</v>
      </c>
      <c r="N48" s="121">
        <v>0</v>
      </c>
      <c r="O48" s="160">
        <f t="shared" si="4"/>
        <v>0</v>
      </c>
      <c r="P48" s="120">
        <v>0</v>
      </c>
      <c r="Q48" s="120">
        <v>0</v>
      </c>
      <c r="R48" s="120">
        <v>0</v>
      </c>
      <c r="S48" s="161">
        <v>0</v>
      </c>
      <c r="T48" s="160">
        <f t="shared" si="5"/>
        <v>0</v>
      </c>
      <c r="U48" s="120">
        <v>0</v>
      </c>
      <c r="V48" s="120">
        <v>0</v>
      </c>
      <c r="W48" s="120">
        <v>0</v>
      </c>
      <c r="X48" s="161">
        <v>0</v>
      </c>
    </row>
    <row r="49" spans="2:24" ht="12.75" customHeight="1" x14ac:dyDescent="0.2">
      <c r="B49" s="76"/>
      <c r="C49" s="72"/>
      <c r="D49" s="72" t="str">
        <f>$D$13</f>
        <v>Jahr 2017</v>
      </c>
      <c r="E49" s="162">
        <f t="shared" si="3"/>
        <v>0</v>
      </c>
      <c r="F49" s="163">
        <v>0</v>
      </c>
      <c r="G49" s="164">
        <v>0</v>
      </c>
      <c r="H49" s="165">
        <v>0</v>
      </c>
      <c r="I49" s="165">
        <v>0</v>
      </c>
      <c r="J49" s="166">
        <v>0</v>
      </c>
      <c r="K49" s="164">
        <v>0</v>
      </c>
      <c r="L49" s="165">
        <v>0</v>
      </c>
      <c r="M49" s="165">
        <v>0</v>
      </c>
      <c r="N49" s="166">
        <v>0</v>
      </c>
      <c r="O49" s="167">
        <f t="shared" si="4"/>
        <v>0</v>
      </c>
      <c r="P49" s="165">
        <v>0</v>
      </c>
      <c r="Q49" s="165">
        <v>0</v>
      </c>
      <c r="R49" s="165">
        <v>0</v>
      </c>
      <c r="S49" s="168">
        <v>0</v>
      </c>
      <c r="T49" s="167">
        <f t="shared" si="5"/>
        <v>0</v>
      </c>
      <c r="U49" s="165">
        <v>0</v>
      </c>
      <c r="V49" s="165">
        <v>0</v>
      </c>
      <c r="W49" s="165">
        <v>0</v>
      </c>
      <c r="X49" s="168">
        <v>0</v>
      </c>
    </row>
    <row r="50" spans="2:24" ht="12.75" customHeight="1" x14ac:dyDescent="0.2">
      <c r="B50" s="176" t="s">
        <v>112</v>
      </c>
      <c r="C50" s="118" t="s">
        <v>113</v>
      </c>
      <c r="D50" s="119" t="str">
        <f>$D$12</f>
        <v>Jahr 2018</v>
      </c>
      <c r="E50" s="158">
        <f t="shared" si="3"/>
        <v>0</v>
      </c>
      <c r="F50" s="163">
        <v>0</v>
      </c>
      <c r="G50" s="159">
        <v>0</v>
      </c>
      <c r="H50" s="120">
        <v>0</v>
      </c>
      <c r="I50" s="120">
        <v>0</v>
      </c>
      <c r="J50" s="121">
        <v>0</v>
      </c>
      <c r="K50" s="159">
        <v>0</v>
      </c>
      <c r="L50" s="120">
        <v>0</v>
      </c>
      <c r="M50" s="120">
        <v>0</v>
      </c>
      <c r="N50" s="121">
        <v>0</v>
      </c>
      <c r="O50" s="160">
        <f t="shared" si="4"/>
        <v>0</v>
      </c>
      <c r="P50" s="120">
        <v>0</v>
      </c>
      <c r="Q50" s="120">
        <v>0</v>
      </c>
      <c r="R50" s="120">
        <v>0</v>
      </c>
      <c r="S50" s="161">
        <v>0</v>
      </c>
      <c r="T50" s="160">
        <f t="shared" si="5"/>
        <v>0</v>
      </c>
      <c r="U50" s="120">
        <v>0</v>
      </c>
      <c r="V50" s="120">
        <v>0</v>
      </c>
      <c r="W50" s="120">
        <v>0</v>
      </c>
      <c r="X50" s="161">
        <v>0</v>
      </c>
    </row>
    <row r="51" spans="2:24" ht="12.75" customHeight="1" x14ac:dyDescent="0.2">
      <c r="B51" s="76"/>
      <c r="C51" s="72"/>
      <c r="D51" s="72" t="str">
        <f>$D$13</f>
        <v>Jahr 2017</v>
      </c>
      <c r="E51" s="162">
        <f t="shared" si="3"/>
        <v>0</v>
      </c>
      <c r="F51" s="163">
        <v>0</v>
      </c>
      <c r="G51" s="164">
        <v>0</v>
      </c>
      <c r="H51" s="165">
        <v>0</v>
      </c>
      <c r="I51" s="165">
        <v>0</v>
      </c>
      <c r="J51" s="166">
        <v>0</v>
      </c>
      <c r="K51" s="164">
        <v>0</v>
      </c>
      <c r="L51" s="165">
        <v>0</v>
      </c>
      <c r="M51" s="165">
        <v>0</v>
      </c>
      <c r="N51" s="166">
        <v>0</v>
      </c>
      <c r="O51" s="167">
        <f t="shared" si="4"/>
        <v>0</v>
      </c>
      <c r="P51" s="165">
        <v>0</v>
      </c>
      <c r="Q51" s="165">
        <v>0</v>
      </c>
      <c r="R51" s="165">
        <v>0</v>
      </c>
      <c r="S51" s="168">
        <v>0</v>
      </c>
      <c r="T51" s="167">
        <f t="shared" si="5"/>
        <v>0</v>
      </c>
      <c r="U51" s="165">
        <v>0</v>
      </c>
      <c r="V51" s="165">
        <v>0</v>
      </c>
      <c r="W51" s="165">
        <v>0</v>
      </c>
      <c r="X51" s="168">
        <v>0</v>
      </c>
    </row>
    <row r="52" spans="2:24" ht="12.75" customHeight="1" x14ac:dyDescent="0.2">
      <c r="B52" s="176" t="s">
        <v>114</v>
      </c>
      <c r="C52" s="118" t="s">
        <v>115</v>
      </c>
      <c r="D52" s="119" t="str">
        <f>$D$12</f>
        <v>Jahr 2018</v>
      </c>
      <c r="E52" s="158">
        <f t="shared" si="3"/>
        <v>0</v>
      </c>
      <c r="F52" s="163">
        <v>0</v>
      </c>
      <c r="G52" s="159">
        <v>0</v>
      </c>
      <c r="H52" s="120">
        <v>0</v>
      </c>
      <c r="I52" s="120">
        <v>0</v>
      </c>
      <c r="J52" s="121">
        <v>0</v>
      </c>
      <c r="K52" s="159">
        <v>0</v>
      </c>
      <c r="L52" s="120">
        <v>0</v>
      </c>
      <c r="M52" s="120">
        <v>0</v>
      </c>
      <c r="N52" s="121">
        <v>0</v>
      </c>
      <c r="O52" s="160">
        <f t="shared" si="4"/>
        <v>0</v>
      </c>
      <c r="P52" s="120">
        <v>0</v>
      </c>
      <c r="Q52" s="120">
        <v>0</v>
      </c>
      <c r="R52" s="120">
        <v>0</v>
      </c>
      <c r="S52" s="161">
        <v>0</v>
      </c>
      <c r="T52" s="160">
        <f t="shared" si="5"/>
        <v>0</v>
      </c>
      <c r="U52" s="120">
        <v>0</v>
      </c>
      <c r="V52" s="120">
        <v>0</v>
      </c>
      <c r="W52" s="120">
        <v>0</v>
      </c>
      <c r="X52" s="161">
        <v>0</v>
      </c>
    </row>
    <row r="53" spans="2:24" ht="12.75" customHeight="1" x14ac:dyDescent="0.2">
      <c r="B53" s="76"/>
      <c r="C53" s="72"/>
      <c r="D53" s="72" t="str">
        <f>$D$13</f>
        <v>Jahr 2017</v>
      </c>
      <c r="E53" s="162">
        <f t="shared" si="3"/>
        <v>0</v>
      </c>
      <c r="F53" s="163">
        <v>0</v>
      </c>
      <c r="G53" s="164">
        <v>0</v>
      </c>
      <c r="H53" s="165">
        <v>0</v>
      </c>
      <c r="I53" s="165">
        <v>0</v>
      </c>
      <c r="J53" s="166">
        <v>0</v>
      </c>
      <c r="K53" s="164">
        <v>0</v>
      </c>
      <c r="L53" s="165">
        <v>0</v>
      </c>
      <c r="M53" s="165">
        <v>0</v>
      </c>
      <c r="N53" s="166">
        <v>0</v>
      </c>
      <c r="O53" s="167">
        <f t="shared" si="4"/>
        <v>0</v>
      </c>
      <c r="P53" s="165">
        <v>0</v>
      </c>
      <c r="Q53" s="165">
        <v>0</v>
      </c>
      <c r="R53" s="165">
        <v>0</v>
      </c>
      <c r="S53" s="168">
        <v>0</v>
      </c>
      <c r="T53" s="167">
        <f t="shared" si="5"/>
        <v>0</v>
      </c>
      <c r="U53" s="165">
        <v>0</v>
      </c>
      <c r="V53" s="165">
        <v>0</v>
      </c>
      <c r="W53" s="165">
        <v>0</v>
      </c>
      <c r="X53" s="168">
        <v>0</v>
      </c>
    </row>
    <row r="54" spans="2:24" ht="12.75" customHeight="1" x14ac:dyDescent="0.2">
      <c r="B54" s="176" t="s">
        <v>116</v>
      </c>
      <c r="C54" s="118" t="s">
        <v>117</v>
      </c>
      <c r="D54" s="119" t="str">
        <f>$D$12</f>
        <v>Jahr 2018</v>
      </c>
      <c r="E54" s="158">
        <f t="shared" si="3"/>
        <v>0</v>
      </c>
      <c r="F54" s="163">
        <v>0</v>
      </c>
      <c r="G54" s="159">
        <v>0</v>
      </c>
      <c r="H54" s="120">
        <v>0</v>
      </c>
      <c r="I54" s="120">
        <v>0</v>
      </c>
      <c r="J54" s="121">
        <v>0</v>
      </c>
      <c r="K54" s="159">
        <v>0</v>
      </c>
      <c r="L54" s="120">
        <v>0</v>
      </c>
      <c r="M54" s="120">
        <v>0</v>
      </c>
      <c r="N54" s="121">
        <v>0</v>
      </c>
      <c r="O54" s="160">
        <f t="shared" si="4"/>
        <v>0</v>
      </c>
      <c r="P54" s="120">
        <v>0</v>
      </c>
      <c r="Q54" s="120">
        <v>0</v>
      </c>
      <c r="R54" s="120">
        <v>0</v>
      </c>
      <c r="S54" s="161">
        <v>0</v>
      </c>
      <c r="T54" s="160">
        <f t="shared" si="5"/>
        <v>0</v>
      </c>
      <c r="U54" s="120">
        <v>0</v>
      </c>
      <c r="V54" s="120">
        <v>0</v>
      </c>
      <c r="W54" s="120">
        <v>0</v>
      </c>
      <c r="X54" s="161">
        <v>0</v>
      </c>
    </row>
    <row r="55" spans="2:24" ht="12.75" customHeight="1" x14ac:dyDescent="0.2">
      <c r="B55" s="76"/>
      <c r="C55" s="72"/>
      <c r="D55" s="72" t="str">
        <f>$D$13</f>
        <v>Jahr 2017</v>
      </c>
      <c r="E55" s="162">
        <f t="shared" si="3"/>
        <v>0</v>
      </c>
      <c r="F55" s="163">
        <v>0</v>
      </c>
      <c r="G55" s="164">
        <v>0</v>
      </c>
      <c r="H55" s="165">
        <v>0</v>
      </c>
      <c r="I55" s="165">
        <v>0</v>
      </c>
      <c r="J55" s="166">
        <v>0</v>
      </c>
      <c r="K55" s="164">
        <v>0</v>
      </c>
      <c r="L55" s="165">
        <v>0</v>
      </c>
      <c r="M55" s="165">
        <v>0</v>
      </c>
      <c r="N55" s="166">
        <v>0</v>
      </c>
      <c r="O55" s="167">
        <f t="shared" si="4"/>
        <v>0</v>
      </c>
      <c r="P55" s="165">
        <v>0</v>
      </c>
      <c r="Q55" s="165">
        <v>0</v>
      </c>
      <c r="R55" s="165">
        <v>0</v>
      </c>
      <c r="S55" s="168">
        <v>0</v>
      </c>
      <c r="T55" s="167">
        <f t="shared" si="5"/>
        <v>0</v>
      </c>
      <c r="U55" s="165">
        <v>0</v>
      </c>
      <c r="V55" s="165">
        <v>0</v>
      </c>
      <c r="W55" s="165">
        <v>0</v>
      </c>
      <c r="X55" s="168">
        <v>0</v>
      </c>
    </row>
    <row r="56" spans="2:24" ht="12.75" customHeight="1" x14ac:dyDescent="0.2">
      <c r="B56" s="176" t="s">
        <v>118</v>
      </c>
      <c r="C56" s="118" t="s">
        <v>119</v>
      </c>
      <c r="D56" s="119" t="str">
        <f>$D$12</f>
        <v>Jahr 2018</v>
      </c>
      <c r="E56" s="158">
        <f t="shared" si="3"/>
        <v>0</v>
      </c>
      <c r="F56" s="163">
        <v>0</v>
      </c>
      <c r="G56" s="159">
        <v>0</v>
      </c>
      <c r="H56" s="120">
        <v>0</v>
      </c>
      <c r="I56" s="120">
        <v>0</v>
      </c>
      <c r="J56" s="121">
        <v>0</v>
      </c>
      <c r="K56" s="159">
        <v>0</v>
      </c>
      <c r="L56" s="120">
        <v>0</v>
      </c>
      <c r="M56" s="120">
        <v>0</v>
      </c>
      <c r="N56" s="121">
        <v>0</v>
      </c>
      <c r="O56" s="160">
        <f t="shared" si="4"/>
        <v>0</v>
      </c>
      <c r="P56" s="120">
        <v>0</v>
      </c>
      <c r="Q56" s="120">
        <v>0</v>
      </c>
      <c r="R56" s="120">
        <v>0</v>
      </c>
      <c r="S56" s="161">
        <v>0</v>
      </c>
      <c r="T56" s="160">
        <f t="shared" si="5"/>
        <v>0</v>
      </c>
      <c r="U56" s="120">
        <v>0</v>
      </c>
      <c r="V56" s="120">
        <v>0</v>
      </c>
      <c r="W56" s="120">
        <v>0</v>
      </c>
      <c r="X56" s="161">
        <v>0</v>
      </c>
    </row>
    <row r="57" spans="2:24" ht="12.75" customHeight="1" x14ac:dyDescent="0.2">
      <c r="B57" s="76"/>
      <c r="C57" s="72"/>
      <c r="D57" s="72" t="str">
        <f>$D$13</f>
        <v>Jahr 2017</v>
      </c>
      <c r="E57" s="162">
        <f t="shared" si="3"/>
        <v>0</v>
      </c>
      <c r="F57" s="163">
        <v>0</v>
      </c>
      <c r="G57" s="164">
        <v>0</v>
      </c>
      <c r="H57" s="165">
        <v>0</v>
      </c>
      <c r="I57" s="165">
        <v>0</v>
      </c>
      <c r="J57" s="166">
        <v>0</v>
      </c>
      <c r="K57" s="164">
        <v>0</v>
      </c>
      <c r="L57" s="165">
        <v>0</v>
      </c>
      <c r="M57" s="165">
        <v>0</v>
      </c>
      <c r="N57" s="166">
        <v>0</v>
      </c>
      <c r="O57" s="167">
        <f t="shared" si="4"/>
        <v>0</v>
      </c>
      <c r="P57" s="165">
        <v>0</v>
      </c>
      <c r="Q57" s="165">
        <v>0</v>
      </c>
      <c r="R57" s="165">
        <v>0</v>
      </c>
      <c r="S57" s="168">
        <v>0</v>
      </c>
      <c r="T57" s="167">
        <f t="shared" si="5"/>
        <v>0</v>
      </c>
      <c r="U57" s="165">
        <v>0</v>
      </c>
      <c r="V57" s="165">
        <v>0</v>
      </c>
      <c r="W57" s="165">
        <v>0</v>
      </c>
      <c r="X57" s="168">
        <v>0</v>
      </c>
    </row>
    <row r="58" spans="2:24" ht="12.75" customHeight="1" x14ac:dyDescent="0.2">
      <c r="B58" s="176" t="s">
        <v>120</v>
      </c>
      <c r="C58" s="118" t="s">
        <v>121</v>
      </c>
      <c r="D58" s="119" t="str">
        <f>$D$12</f>
        <v>Jahr 2018</v>
      </c>
      <c r="E58" s="158">
        <f t="shared" si="3"/>
        <v>0</v>
      </c>
      <c r="F58" s="163">
        <v>0</v>
      </c>
      <c r="G58" s="159">
        <v>0</v>
      </c>
      <c r="H58" s="120">
        <v>0</v>
      </c>
      <c r="I58" s="120">
        <v>0</v>
      </c>
      <c r="J58" s="121">
        <v>0</v>
      </c>
      <c r="K58" s="159">
        <v>0</v>
      </c>
      <c r="L58" s="120">
        <v>0</v>
      </c>
      <c r="M58" s="120">
        <v>0</v>
      </c>
      <c r="N58" s="121">
        <v>0</v>
      </c>
      <c r="O58" s="160">
        <f t="shared" si="4"/>
        <v>0</v>
      </c>
      <c r="P58" s="120">
        <v>0</v>
      </c>
      <c r="Q58" s="120">
        <v>0</v>
      </c>
      <c r="R58" s="120">
        <v>0</v>
      </c>
      <c r="S58" s="161">
        <v>0</v>
      </c>
      <c r="T58" s="160">
        <f t="shared" si="5"/>
        <v>0</v>
      </c>
      <c r="U58" s="120">
        <v>0</v>
      </c>
      <c r="V58" s="120">
        <v>0</v>
      </c>
      <c r="W58" s="120">
        <v>0</v>
      </c>
      <c r="X58" s="161">
        <v>0</v>
      </c>
    </row>
    <row r="59" spans="2:24" ht="12.75" customHeight="1" x14ac:dyDescent="0.2">
      <c r="B59" s="76"/>
      <c r="C59" s="72"/>
      <c r="D59" s="72" t="str">
        <f>$D$13</f>
        <v>Jahr 2017</v>
      </c>
      <c r="E59" s="162">
        <f t="shared" si="3"/>
        <v>0</v>
      </c>
      <c r="F59" s="163">
        <v>0</v>
      </c>
      <c r="G59" s="164">
        <v>0</v>
      </c>
      <c r="H59" s="165">
        <v>0</v>
      </c>
      <c r="I59" s="165">
        <v>0</v>
      </c>
      <c r="J59" s="166">
        <v>0</v>
      </c>
      <c r="K59" s="164">
        <v>0</v>
      </c>
      <c r="L59" s="165">
        <v>0</v>
      </c>
      <c r="M59" s="165">
        <v>0</v>
      </c>
      <c r="N59" s="166">
        <v>0</v>
      </c>
      <c r="O59" s="167">
        <f t="shared" si="4"/>
        <v>0</v>
      </c>
      <c r="P59" s="165">
        <v>0</v>
      </c>
      <c r="Q59" s="165">
        <v>0</v>
      </c>
      <c r="R59" s="165">
        <v>0</v>
      </c>
      <c r="S59" s="168">
        <v>0</v>
      </c>
      <c r="T59" s="167">
        <f t="shared" si="5"/>
        <v>0</v>
      </c>
      <c r="U59" s="165">
        <v>0</v>
      </c>
      <c r="V59" s="165">
        <v>0</v>
      </c>
      <c r="W59" s="165">
        <v>0</v>
      </c>
      <c r="X59" s="168">
        <v>0</v>
      </c>
    </row>
    <row r="60" spans="2:24" ht="12.75" customHeight="1" x14ac:dyDescent="0.2">
      <c r="B60" s="176" t="s">
        <v>122</v>
      </c>
      <c r="C60" s="118" t="s">
        <v>123</v>
      </c>
      <c r="D60" s="119" t="str">
        <f>$D$12</f>
        <v>Jahr 2018</v>
      </c>
      <c r="E60" s="158">
        <f t="shared" si="3"/>
        <v>0</v>
      </c>
      <c r="F60" s="163">
        <v>0</v>
      </c>
      <c r="G60" s="159">
        <v>0</v>
      </c>
      <c r="H60" s="120">
        <v>0</v>
      </c>
      <c r="I60" s="120">
        <v>0</v>
      </c>
      <c r="J60" s="121">
        <v>0</v>
      </c>
      <c r="K60" s="159">
        <v>0</v>
      </c>
      <c r="L60" s="120">
        <v>0</v>
      </c>
      <c r="M60" s="120">
        <v>0</v>
      </c>
      <c r="N60" s="121">
        <v>0</v>
      </c>
      <c r="O60" s="160">
        <f t="shared" si="4"/>
        <v>0</v>
      </c>
      <c r="P60" s="120">
        <v>0</v>
      </c>
      <c r="Q60" s="120">
        <v>0</v>
      </c>
      <c r="R60" s="120">
        <v>0</v>
      </c>
      <c r="S60" s="161">
        <v>0</v>
      </c>
      <c r="T60" s="160">
        <f t="shared" si="5"/>
        <v>0</v>
      </c>
      <c r="U60" s="120">
        <v>0</v>
      </c>
      <c r="V60" s="120">
        <v>0</v>
      </c>
      <c r="W60" s="120">
        <v>0</v>
      </c>
      <c r="X60" s="161">
        <v>0</v>
      </c>
    </row>
    <row r="61" spans="2:24" ht="12.75" customHeight="1" x14ac:dyDescent="0.2">
      <c r="B61" s="76"/>
      <c r="C61" s="72"/>
      <c r="D61" s="72" t="str">
        <f>$D$13</f>
        <v>Jahr 2017</v>
      </c>
      <c r="E61" s="162">
        <f t="shared" si="3"/>
        <v>0</v>
      </c>
      <c r="F61" s="163">
        <v>0</v>
      </c>
      <c r="G61" s="164">
        <v>0</v>
      </c>
      <c r="H61" s="165">
        <v>0</v>
      </c>
      <c r="I61" s="165">
        <v>0</v>
      </c>
      <c r="J61" s="166">
        <v>0</v>
      </c>
      <c r="K61" s="164">
        <v>0</v>
      </c>
      <c r="L61" s="165">
        <v>0</v>
      </c>
      <c r="M61" s="165">
        <v>0</v>
      </c>
      <c r="N61" s="166">
        <v>0</v>
      </c>
      <c r="O61" s="167">
        <f t="shared" si="4"/>
        <v>0</v>
      </c>
      <c r="P61" s="165">
        <v>0</v>
      </c>
      <c r="Q61" s="165">
        <v>0</v>
      </c>
      <c r="R61" s="165">
        <v>0</v>
      </c>
      <c r="S61" s="168">
        <v>0</v>
      </c>
      <c r="T61" s="167">
        <f t="shared" si="5"/>
        <v>0</v>
      </c>
      <c r="U61" s="165">
        <v>0</v>
      </c>
      <c r="V61" s="165">
        <v>0</v>
      </c>
      <c r="W61" s="165">
        <v>0</v>
      </c>
      <c r="X61" s="168">
        <v>0</v>
      </c>
    </row>
    <row r="62" spans="2:24" ht="12.75" customHeight="1" x14ac:dyDescent="0.2">
      <c r="B62" s="176" t="s">
        <v>124</v>
      </c>
      <c r="C62" s="118" t="s">
        <v>125</v>
      </c>
      <c r="D62" s="119" t="str">
        <f>$D$12</f>
        <v>Jahr 2018</v>
      </c>
      <c r="E62" s="158">
        <f t="shared" si="3"/>
        <v>0</v>
      </c>
      <c r="F62" s="163">
        <v>0</v>
      </c>
      <c r="G62" s="159">
        <v>0</v>
      </c>
      <c r="H62" s="120">
        <v>0</v>
      </c>
      <c r="I62" s="120">
        <v>0</v>
      </c>
      <c r="J62" s="121">
        <v>0</v>
      </c>
      <c r="K62" s="159">
        <v>0</v>
      </c>
      <c r="L62" s="120">
        <v>0</v>
      </c>
      <c r="M62" s="120">
        <v>0</v>
      </c>
      <c r="N62" s="121">
        <v>0</v>
      </c>
      <c r="O62" s="160">
        <f t="shared" si="4"/>
        <v>0</v>
      </c>
      <c r="P62" s="120">
        <v>0</v>
      </c>
      <c r="Q62" s="120">
        <v>0</v>
      </c>
      <c r="R62" s="120">
        <v>0</v>
      </c>
      <c r="S62" s="161">
        <v>0</v>
      </c>
      <c r="T62" s="160">
        <f t="shared" si="5"/>
        <v>0</v>
      </c>
      <c r="U62" s="120">
        <v>0</v>
      </c>
      <c r="V62" s="120">
        <v>0</v>
      </c>
      <c r="W62" s="120">
        <v>0</v>
      </c>
      <c r="X62" s="161">
        <v>0</v>
      </c>
    </row>
    <row r="63" spans="2:24" ht="12.75" customHeight="1" x14ac:dyDescent="0.2">
      <c r="B63" s="76"/>
      <c r="C63" s="72"/>
      <c r="D63" s="72" t="str">
        <f>$D$13</f>
        <v>Jahr 2017</v>
      </c>
      <c r="E63" s="162">
        <f t="shared" si="3"/>
        <v>0</v>
      </c>
      <c r="F63" s="163">
        <v>0</v>
      </c>
      <c r="G63" s="164">
        <v>0</v>
      </c>
      <c r="H63" s="165">
        <v>0</v>
      </c>
      <c r="I63" s="165">
        <v>0</v>
      </c>
      <c r="J63" s="166">
        <v>0</v>
      </c>
      <c r="K63" s="164">
        <v>0</v>
      </c>
      <c r="L63" s="165">
        <v>0</v>
      </c>
      <c r="M63" s="165">
        <v>0</v>
      </c>
      <c r="N63" s="166">
        <v>0</v>
      </c>
      <c r="O63" s="167">
        <f t="shared" si="4"/>
        <v>0</v>
      </c>
      <c r="P63" s="165">
        <v>0</v>
      </c>
      <c r="Q63" s="165">
        <v>0</v>
      </c>
      <c r="R63" s="165">
        <v>0</v>
      </c>
      <c r="S63" s="168">
        <v>0</v>
      </c>
      <c r="T63" s="167">
        <f t="shared" si="5"/>
        <v>0</v>
      </c>
      <c r="U63" s="165">
        <v>0</v>
      </c>
      <c r="V63" s="165">
        <v>0</v>
      </c>
      <c r="W63" s="165">
        <v>0</v>
      </c>
      <c r="X63" s="168">
        <v>0</v>
      </c>
    </row>
    <row r="64" spans="2:24" ht="12.75" customHeight="1" x14ac:dyDescent="0.2">
      <c r="B64" s="176" t="s">
        <v>126</v>
      </c>
      <c r="C64" s="118" t="s">
        <v>127</v>
      </c>
      <c r="D64" s="119" t="str">
        <f>$D$12</f>
        <v>Jahr 2018</v>
      </c>
      <c r="E64" s="158">
        <f t="shared" si="3"/>
        <v>0</v>
      </c>
      <c r="F64" s="163">
        <v>0</v>
      </c>
      <c r="G64" s="159">
        <v>0</v>
      </c>
      <c r="H64" s="120">
        <v>0</v>
      </c>
      <c r="I64" s="120">
        <v>0</v>
      </c>
      <c r="J64" s="121">
        <v>0</v>
      </c>
      <c r="K64" s="159">
        <v>0</v>
      </c>
      <c r="L64" s="120">
        <v>0</v>
      </c>
      <c r="M64" s="120">
        <v>0</v>
      </c>
      <c r="N64" s="121">
        <v>0</v>
      </c>
      <c r="O64" s="160">
        <f t="shared" si="4"/>
        <v>0</v>
      </c>
      <c r="P64" s="120">
        <v>0</v>
      </c>
      <c r="Q64" s="120">
        <v>0</v>
      </c>
      <c r="R64" s="120">
        <v>0</v>
      </c>
      <c r="S64" s="161">
        <v>0</v>
      </c>
      <c r="T64" s="160">
        <f t="shared" si="5"/>
        <v>0</v>
      </c>
      <c r="U64" s="120">
        <v>0</v>
      </c>
      <c r="V64" s="120">
        <v>0</v>
      </c>
      <c r="W64" s="120">
        <v>0</v>
      </c>
      <c r="X64" s="161">
        <v>0</v>
      </c>
    </row>
    <row r="65" spans="2:24" ht="12.75" customHeight="1" x14ac:dyDescent="0.2">
      <c r="B65" s="76"/>
      <c r="C65" s="72"/>
      <c r="D65" s="72" t="str">
        <f>$D$13</f>
        <v>Jahr 2017</v>
      </c>
      <c r="E65" s="162">
        <f t="shared" si="3"/>
        <v>0</v>
      </c>
      <c r="F65" s="163">
        <v>0</v>
      </c>
      <c r="G65" s="164">
        <v>0</v>
      </c>
      <c r="H65" s="165">
        <v>0</v>
      </c>
      <c r="I65" s="165">
        <v>0</v>
      </c>
      <c r="J65" s="166">
        <v>0</v>
      </c>
      <c r="K65" s="164">
        <v>0</v>
      </c>
      <c r="L65" s="165">
        <v>0</v>
      </c>
      <c r="M65" s="165">
        <v>0</v>
      </c>
      <c r="N65" s="166">
        <v>0</v>
      </c>
      <c r="O65" s="167">
        <f t="shared" si="4"/>
        <v>0</v>
      </c>
      <c r="P65" s="165">
        <v>0</v>
      </c>
      <c r="Q65" s="165">
        <v>0</v>
      </c>
      <c r="R65" s="165">
        <v>0</v>
      </c>
      <c r="S65" s="168">
        <v>0</v>
      </c>
      <c r="T65" s="167">
        <f t="shared" si="5"/>
        <v>0</v>
      </c>
      <c r="U65" s="165">
        <v>0</v>
      </c>
      <c r="V65" s="165">
        <v>0</v>
      </c>
      <c r="W65" s="165">
        <v>0</v>
      </c>
      <c r="X65" s="168">
        <v>0</v>
      </c>
    </row>
    <row r="66" spans="2:24" ht="12.75" customHeight="1" x14ac:dyDescent="0.2">
      <c r="B66" s="176" t="s">
        <v>128</v>
      </c>
      <c r="C66" s="118" t="s">
        <v>129</v>
      </c>
      <c r="D66" s="119" t="str">
        <f>$D$12</f>
        <v>Jahr 2018</v>
      </c>
      <c r="E66" s="158">
        <f t="shared" si="3"/>
        <v>0</v>
      </c>
      <c r="F66" s="163">
        <v>0</v>
      </c>
      <c r="G66" s="159">
        <v>0</v>
      </c>
      <c r="H66" s="120">
        <v>0</v>
      </c>
      <c r="I66" s="120">
        <v>0</v>
      </c>
      <c r="J66" s="121">
        <v>0</v>
      </c>
      <c r="K66" s="159">
        <v>0</v>
      </c>
      <c r="L66" s="120">
        <v>0</v>
      </c>
      <c r="M66" s="120">
        <v>0</v>
      </c>
      <c r="N66" s="121">
        <v>0</v>
      </c>
      <c r="O66" s="160">
        <f t="shared" si="4"/>
        <v>0</v>
      </c>
      <c r="P66" s="120">
        <v>0</v>
      </c>
      <c r="Q66" s="120">
        <v>0</v>
      </c>
      <c r="R66" s="120">
        <v>0</v>
      </c>
      <c r="S66" s="161">
        <v>0</v>
      </c>
      <c r="T66" s="160">
        <f t="shared" si="5"/>
        <v>0</v>
      </c>
      <c r="U66" s="120">
        <v>0</v>
      </c>
      <c r="V66" s="120">
        <v>0</v>
      </c>
      <c r="W66" s="120">
        <v>0</v>
      </c>
      <c r="X66" s="161">
        <v>0</v>
      </c>
    </row>
    <row r="67" spans="2:24" ht="12.75" customHeight="1" x14ac:dyDescent="0.2">
      <c r="B67" s="76"/>
      <c r="C67" s="72"/>
      <c r="D67" s="72" t="str">
        <f>$D$13</f>
        <v>Jahr 2017</v>
      </c>
      <c r="E67" s="162">
        <f t="shared" si="3"/>
        <v>0</v>
      </c>
      <c r="F67" s="163">
        <v>0</v>
      </c>
      <c r="G67" s="164">
        <v>0</v>
      </c>
      <c r="H67" s="165">
        <v>0</v>
      </c>
      <c r="I67" s="165">
        <v>0</v>
      </c>
      <c r="J67" s="166">
        <v>0</v>
      </c>
      <c r="K67" s="164">
        <v>0</v>
      </c>
      <c r="L67" s="165">
        <v>0</v>
      </c>
      <c r="M67" s="165">
        <v>0</v>
      </c>
      <c r="N67" s="166">
        <v>0</v>
      </c>
      <c r="O67" s="167">
        <f t="shared" si="4"/>
        <v>0</v>
      </c>
      <c r="P67" s="165">
        <v>0</v>
      </c>
      <c r="Q67" s="165">
        <v>0</v>
      </c>
      <c r="R67" s="165">
        <v>0</v>
      </c>
      <c r="S67" s="168">
        <v>0</v>
      </c>
      <c r="T67" s="167">
        <f t="shared" si="5"/>
        <v>0</v>
      </c>
      <c r="U67" s="165">
        <v>0</v>
      </c>
      <c r="V67" s="165">
        <v>0</v>
      </c>
      <c r="W67" s="165">
        <v>0</v>
      </c>
      <c r="X67" s="168">
        <v>0</v>
      </c>
    </row>
    <row r="68" spans="2:24" ht="12.75" customHeight="1" x14ac:dyDescent="0.2">
      <c r="B68" s="176" t="s">
        <v>130</v>
      </c>
      <c r="C68" s="118" t="s">
        <v>131</v>
      </c>
      <c r="D68" s="119" t="str">
        <f>$D$12</f>
        <v>Jahr 2018</v>
      </c>
      <c r="E68" s="158">
        <f t="shared" si="3"/>
        <v>0</v>
      </c>
      <c r="F68" s="163">
        <v>0</v>
      </c>
      <c r="G68" s="159">
        <v>0</v>
      </c>
      <c r="H68" s="120">
        <v>0</v>
      </c>
      <c r="I68" s="120">
        <v>0</v>
      </c>
      <c r="J68" s="121">
        <v>0</v>
      </c>
      <c r="K68" s="159">
        <v>0</v>
      </c>
      <c r="L68" s="120">
        <v>0</v>
      </c>
      <c r="M68" s="120">
        <v>0</v>
      </c>
      <c r="N68" s="121">
        <v>0</v>
      </c>
      <c r="O68" s="160">
        <f t="shared" si="4"/>
        <v>0</v>
      </c>
      <c r="P68" s="120">
        <v>0</v>
      </c>
      <c r="Q68" s="120">
        <v>0</v>
      </c>
      <c r="R68" s="120">
        <v>0</v>
      </c>
      <c r="S68" s="161">
        <v>0</v>
      </c>
      <c r="T68" s="160">
        <f t="shared" si="5"/>
        <v>0</v>
      </c>
      <c r="U68" s="120">
        <v>0</v>
      </c>
      <c r="V68" s="120">
        <v>0</v>
      </c>
      <c r="W68" s="120">
        <v>0</v>
      </c>
      <c r="X68" s="161">
        <v>0</v>
      </c>
    </row>
    <row r="69" spans="2:24" ht="12.75" customHeight="1" x14ac:dyDescent="0.2">
      <c r="B69" s="76"/>
      <c r="C69" s="72"/>
      <c r="D69" s="72" t="str">
        <f>$D$13</f>
        <v>Jahr 2017</v>
      </c>
      <c r="E69" s="162">
        <f t="shared" si="3"/>
        <v>0</v>
      </c>
      <c r="F69" s="163">
        <v>0</v>
      </c>
      <c r="G69" s="164">
        <v>0</v>
      </c>
      <c r="H69" s="165">
        <v>0</v>
      </c>
      <c r="I69" s="165">
        <v>0</v>
      </c>
      <c r="J69" s="166">
        <v>0</v>
      </c>
      <c r="K69" s="164">
        <v>0</v>
      </c>
      <c r="L69" s="165">
        <v>0</v>
      </c>
      <c r="M69" s="165">
        <v>0</v>
      </c>
      <c r="N69" s="166">
        <v>0</v>
      </c>
      <c r="O69" s="167">
        <f t="shared" si="4"/>
        <v>0</v>
      </c>
      <c r="P69" s="165">
        <v>0</v>
      </c>
      <c r="Q69" s="165">
        <v>0</v>
      </c>
      <c r="R69" s="165">
        <v>0</v>
      </c>
      <c r="S69" s="168">
        <v>0</v>
      </c>
      <c r="T69" s="167">
        <f t="shared" si="5"/>
        <v>0</v>
      </c>
      <c r="U69" s="165">
        <v>0</v>
      </c>
      <c r="V69" s="165">
        <v>0</v>
      </c>
      <c r="W69" s="165">
        <v>0</v>
      </c>
      <c r="X69" s="168">
        <v>0</v>
      </c>
    </row>
    <row r="70" spans="2:24" ht="12.75" customHeight="1" x14ac:dyDescent="0.2">
      <c r="B70" s="176" t="s">
        <v>132</v>
      </c>
      <c r="C70" s="118" t="s">
        <v>133</v>
      </c>
      <c r="D70" s="119" t="str">
        <f>$D$12</f>
        <v>Jahr 2018</v>
      </c>
      <c r="E70" s="158">
        <f t="shared" si="3"/>
        <v>0</v>
      </c>
      <c r="F70" s="163">
        <v>0</v>
      </c>
      <c r="G70" s="159">
        <v>0</v>
      </c>
      <c r="H70" s="120">
        <v>0</v>
      </c>
      <c r="I70" s="120">
        <v>0</v>
      </c>
      <c r="J70" s="121">
        <v>0</v>
      </c>
      <c r="K70" s="159">
        <v>0</v>
      </c>
      <c r="L70" s="120">
        <v>0</v>
      </c>
      <c r="M70" s="120">
        <v>0</v>
      </c>
      <c r="N70" s="121">
        <v>0</v>
      </c>
      <c r="O70" s="160">
        <f t="shared" si="4"/>
        <v>0</v>
      </c>
      <c r="P70" s="120">
        <v>0</v>
      </c>
      <c r="Q70" s="120">
        <v>0</v>
      </c>
      <c r="R70" s="120">
        <v>0</v>
      </c>
      <c r="S70" s="161">
        <v>0</v>
      </c>
      <c r="T70" s="160">
        <f t="shared" si="5"/>
        <v>0</v>
      </c>
      <c r="U70" s="120">
        <v>0</v>
      </c>
      <c r="V70" s="120">
        <v>0</v>
      </c>
      <c r="W70" s="120">
        <v>0</v>
      </c>
      <c r="X70" s="161">
        <v>0</v>
      </c>
    </row>
    <row r="71" spans="2:24" ht="12.75" customHeight="1" x14ac:dyDescent="0.2">
      <c r="B71" s="76"/>
      <c r="C71" s="72"/>
      <c r="D71" s="72" t="str">
        <f>$D$13</f>
        <v>Jahr 2017</v>
      </c>
      <c r="E71" s="162">
        <f t="shared" si="3"/>
        <v>0</v>
      </c>
      <c r="F71" s="163">
        <v>0</v>
      </c>
      <c r="G71" s="164">
        <v>0</v>
      </c>
      <c r="H71" s="165">
        <v>0</v>
      </c>
      <c r="I71" s="165">
        <v>0</v>
      </c>
      <c r="J71" s="166">
        <v>0</v>
      </c>
      <c r="K71" s="164">
        <v>0</v>
      </c>
      <c r="L71" s="165">
        <v>0</v>
      </c>
      <c r="M71" s="165">
        <v>0</v>
      </c>
      <c r="N71" s="166">
        <v>0</v>
      </c>
      <c r="O71" s="167">
        <f t="shared" si="4"/>
        <v>0</v>
      </c>
      <c r="P71" s="165">
        <v>0</v>
      </c>
      <c r="Q71" s="165">
        <v>0</v>
      </c>
      <c r="R71" s="165">
        <v>0</v>
      </c>
      <c r="S71" s="168">
        <v>0</v>
      </c>
      <c r="T71" s="167">
        <f t="shared" si="5"/>
        <v>0</v>
      </c>
      <c r="U71" s="165">
        <v>0</v>
      </c>
      <c r="V71" s="165">
        <v>0</v>
      </c>
      <c r="W71" s="165">
        <v>0</v>
      </c>
      <c r="X71" s="168">
        <v>0</v>
      </c>
    </row>
    <row r="72" spans="2:24" ht="12.75" customHeight="1" x14ac:dyDescent="0.2">
      <c r="B72" s="176" t="s">
        <v>134</v>
      </c>
      <c r="C72" s="118" t="s">
        <v>135</v>
      </c>
      <c r="D72" s="119" t="str">
        <f>$D$12</f>
        <v>Jahr 2018</v>
      </c>
      <c r="E72" s="158">
        <f t="shared" si="3"/>
        <v>0</v>
      </c>
      <c r="F72" s="163">
        <v>0</v>
      </c>
      <c r="G72" s="159">
        <v>0</v>
      </c>
      <c r="H72" s="120">
        <v>0</v>
      </c>
      <c r="I72" s="120">
        <v>0</v>
      </c>
      <c r="J72" s="121">
        <v>0</v>
      </c>
      <c r="K72" s="159">
        <v>0</v>
      </c>
      <c r="L72" s="120">
        <v>0</v>
      </c>
      <c r="M72" s="120">
        <v>0</v>
      </c>
      <c r="N72" s="121">
        <v>0</v>
      </c>
      <c r="O72" s="160">
        <f t="shared" si="4"/>
        <v>0</v>
      </c>
      <c r="P72" s="120">
        <v>0</v>
      </c>
      <c r="Q72" s="120">
        <v>0</v>
      </c>
      <c r="R72" s="120">
        <v>0</v>
      </c>
      <c r="S72" s="161">
        <v>0</v>
      </c>
      <c r="T72" s="160">
        <f t="shared" si="5"/>
        <v>0</v>
      </c>
      <c r="U72" s="120">
        <v>0</v>
      </c>
      <c r="V72" s="120">
        <v>0</v>
      </c>
      <c r="W72" s="120">
        <v>0</v>
      </c>
      <c r="X72" s="161">
        <v>0</v>
      </c>
    </row>
    <row r="73" spans="2:24" ht="12.75" customHeight="1" x14ac:dyDescent="0.2">
      <c r="B73" s="76"/>
      <c r="C73" s="72"/>
      <c r="D73" s="72" t="str">
        <f>$D$13</f>
        <v>Jahr 2017</v>
      </c>
      <c r="E73" s="162">
        <f t="shared" si="3"/>
        <v>0</v>
      </c>
      <c r="F73" s="163">
        <v>0</v>
      </c>
      <c r="G73" s="164">
        <v>0</v>
      </c>
      <c r="H73" s="165">
        <v>0</v>
      </c>
      <c r="I73" s="165">
        <v>0</v>
      </c>
      <c r="J73" s="166">
        <v>0</v>
      </c>
      <c r="K73" s="164">
        <v>0</v>
      </c>
      <c r="L73" s="165">
        <v>0</v>
      </c>
      <c r="M73" s="165">
        <v>0</v>
      </c>
      <c r="N73" s="166">
        <v>0</v>
      </c>
      <c r="O73" s="167">
        <f t="shared" si="4"/>
        <v>0</v>
      </c>
      <c r="P73" s="165">
        <v>0</v>
      </c>
      <c r="Q73" s="165">
        <v>0</v>
      </c>
      <c r="R73" s="165">
        <v>0</v>
      </c>
      <c r="S73" s="168">
        <v>0</v>
      </c>
      <c r="T73" s="167">
        <f t="shared" si="5"/>
        <v>0</v>
      </c>
      <c r="U73" s="165">
        <v>0</v>
      </c>
      <c r="V73" s="165">
        <v>0</v>
      </c>
      <c r="W73" s="165">
        <v>0</v>
      </c>
      <c r="X73" s="168">
        <v>0</v>
      </c>
    </row>
    <row r="74" spans="2:24" ht="12.75" customHeight="1" x14ac:dyDescent="0.2">
      <c r="B74" s="176" t="s">
        <v>136</v>
      </c>
      <c r="C74" s="118" t="s">
        <v>137</v>
      </c>
      <c r="D74" s="119" t="str">
        <f>$D$12</f>
        <v>Jahr 2018</v>
      </c>
      <c r="E74" s="158">
        <f t="shared" si="3"/>
        <v>0</v>
      </c>
      <c r="F74" s="163">
        <v>0</v>
      </c>
      <c r="G74" s="159">
        <v>0</v>
      </c>
      <c r="H74" s="120">
        <v>0</v>
      </c>
      <c r="I74" s="120">
        <v>0</v>
      </c>
      <c r="J74" s="121">
        <v>0</v>
      </c>
      <c r="K74" s="159">
        <v>0</v>
      </c>
      <c r="L74" s="120">
        <v>0</v>
      </c>
      <c r="M74" s="120">
        <v>0</v>
      </c>
      <c r="N74" s="121">
        <v>0</v>
      </c>
      <c r="O74" s="160">
        <f t="shared" si="4"/>
        <v>0</v>
      </c>
      <c r="P74" s="120">
        <v>0</v>
      </c>
      <c r="Q74" s="120">
        <v>0</v>
      </c>
      <c r="R74" s="120">
        <v>0</v>
      </c>
      <c r="S74" s="161">
        <v>0</v>
      </c>
      <c r="T74" s="160">
        <f t="shared" si="5"/>
        <v>0</v>
      </c>
      <c r="U74" s="120">
        <v>0</v>
      </c>
      <c r="V74" s="120">
        <v>0</v>
      </c>
      <c r="W74" s="120">
        <v>0</v>
      </c>
      <c r="X74" s="161">
        <v>0</v>
      </c>
    </row>
    <row r="75" spans="2:24" ht="12.75" customHeight="1" x14ac:dyDescent="0.2">
      <c r="B75" s="76"/>
      <c r="C75" s="72"/>
      <c r="D75" s="72" t="str">
        <f>$D$13</f>
        <v>Jahr 2017</v>
      </c>
      <c r="E75" s="162">
        <f t="shared" si="3"/>
        <v>0</v>
      </c>
      <c r="F75" s="163">
        <v>0</v>
      </c>
      <c r="G75" s="164">
        <v>0</v>
      </c>
      <c r="H75" s="165">
        <v>0</v>
      </c>
      <c r="I75" s="165">
        <v>0</v>
      </c>
      <c r="J75" s="166">
        <v>0</v>
      </c>
      <c r="K75" s="164">
        <v>0</v>
      </c>
      <c r="L75" s="165">
        <v>0</v>
      </c>
      <c r="M75" s="165">
        <v>0</v>
      </c>
      <c r="N75" s="166">
        <v>0</v>
      </c>
      <c r="O75" s="167">
        <f t="shared" si="4"/>
        <v>0</v>
      </c>
      <c r="P75" s="165">
        <v>0</v>
      </c>
      <c r="Q75" s="165">
        <v>0</v>
      </c>
      <c r="R75" s="165">
        <v>0</v>
      </c>
      <c r="S75" s="168">
        <v>0</v>
      </c>
      <c r="T75" s="167">
        <f t="shared" si="5"/>
        <v>0</v>
      </c>
      <c r="U75" s="165">
        <v>0</v>
      </c>
      <c r="V75" s="165">
        <v>0</v>
      </c>
      <c r="W75" s="165">
        <v>0</v>
      </c>
      <c r="X75" s="168">
        <v>0</v>
      </c>
    </row>
    <row r="76" spans="2:24" ht="12.75" customHeight="1" x14ac:dyDescent="0.2">
      <c r="B76" s="176" t="s">
        <v>138</v>
      </c>
      <c r="C76" s="118" t="s">
        <v>139</v>
      </c>
      <c r="D76" s="119" t="str">
        <f>$D$12</f>
        <v>Jahr 2018</v>
      </c>
      <c r="E76" s="158">
        <f t="shared" ref="E76:E87" si="6">SUM(G76:N76)</f>
        <v>0</v>
      </c>
      <c r="F76" s="163">
        <v>0</v>
      </c>
      <c r="G76" s="159">
        <v>0</v>
      </c>
      <c r="H76" s="120">
        <v>0</v>
      </c>
      <c r="I76" s="120">
        <v>0</v>
      </c>
      <c r="J76" s="121">
        <v>0</v>
      </c>
      <c r="K76" s="159">
        <v>0</v>
      </c>
      <c r="L76" s="120">
        <v>0</v>
      </c>
      <c r="M76" s="120">
        <v>0</v>
      </c>
      <c r="N76" s="121">
        <v>0</v>
      </c>
      <c r="O76" s="160">
        <f t="shared" ref="O76:O107" si="7">SUM(P76:S76)</f>
        <v>0</v>
      </c>
      <c r="P76" s="120">
        <v>0</v>
      </c>
      <c r="Q76" s="120">
        <v>0</v>
      </c>
      <c r="R76" s="120">
        <v>0</v>
      </c>
      <c r="S76" s="161">
        <v>0</v>
      </c>
      <c r="T76" s="160">
        <f t="shared" ref="T76:T107" si="8">SUM(U76:X76)</f>
        <v>0</v>
      </c>
      <c r="U76" s="120">
        <v>0</v>
      </c>
      <c r="V76" s="120">
        <v>0</v>
      </c>
      <c r="W76" s="120">
        <v>0</v>
      </c>
      <c r="X76" s="161">
        <v>0</v>
      </c>
    </row>
    <row r="77" spans="2:24" ht="12.75" customHeight="1" x14ac:dyDescent="0.2">
      <c r="B77" s="76"/>
      <c r="C77" s="72"/>
      <c r="D77" s="72" t="str">
        <f>$D$13</f>
        <v>Jahr 2017</v>
      </c>
      <c r="E77" s="162">
        <f t="shared" si="6"/>
        <v>0</v>
      </c>
      <c r="F77" s="163">
        <v>0</v>
      </c>
      <c r="G77" s="164">
        <v>0</v>
      </c>
      <c r="H77" s="165">
        <v>0</v>
      </c>
      <c r="I77" s="165">
        <v>0</v>
      </c>
      <c r="J77" s="166">
        <v>0</v>
      </c>
      <c r="K77" s="164">
        <v>0</v>
      </c>
      <c r="L77" s="165">
        <v>0</v>
      </c>
      <c r="M77" s="165">
        <v>0</v>
      </c>
      <c r="N77" s="166">
        <v>0</v>
      </c>
      <c r="O77" s="167">
        <f t="shared" si="7"/>
        <v>0</v>
      </c>
      <c r="P77" s="165">
        <v>0</v>
      </c>
      <c r="Q77" s="165">
        <v>0</v>
      </c>
      <c r="R77" s="165">
        <v>0</v>
      </c>
      <c r="S77" s="168">
        <v>0</v>
      </c>
      <c r="T77" s="167">
        <f t="shared" si="8"/>
        <v>0</v>
      </c>
      <c r="U77" s="165">
        <v>0</v>
      </c>
      <c r="V77" s="165">
        <v>0</v>
      </c>
      <c r="W77" s="165">
        <v>0</v>
      </c>
      <c r="X77" s="168">
        <v>0</v>
      </c>
    </row>
    <row r="78" spans="2:24" ht="12.75" customHeight="1" x14ac:dyDescent="0.2">
      <c r="B78" s="176" t="s">
        <v>140</v>
      </c>
      <c r="C78" s="118" t="s">
        <v>141</v>
      </c>
      <c r="D78" s="119" t="str">
        <f>$D$12</f>
        <v>Jahr 2018</v>
      </c>
      <c r="E78" s="158">
        <f t="shared" si="6"/>
        <v>0</v>
      </c>
      <c r="F78" s="163">
        <v>0</v>
      </c>
      <c r="G78" s="159">
        <v>0</v>
      </c>
      <c r="H78" s="120">
        <v>0</v>
      </c>
      <c r="I78" s="120">
        <v>0</v>
      </c>
      <c r="J78" s="121">
        <v>0</v>
      </c>
      <c r="K78" s="159">
        <v>0</v>
      </c>
      <c r="L78" s="120">
        <v>0</v>
      </c>
      <c r="M78" s="120">
        <v>0</v>
      </c>
      <c r="N78" s="121">
        <v>0</v>
      </c>
      <c r="O78" s="160">
        <f t="shared" si="7"/>
        <v>0</v>
      </c>
      <c r="P78" s="120">
        <v>0</v>
      </c>
      <c r="Q78" s="120">
        <v>0</v>
      </c>
      <c r="R78" s="120">
        <v>0</v>
      </c>
      <c r="S78" s="161">
        <v>0</v>
      </c>
      <c r="T78" s="160">
        <f t="shared" si="8"/>
        <v>0</v>
      </c>
      <c r="U78" s="120">
        <v>0</v>
      </c>
      <c r="V78" s="120">
        <v>0</v>
      </c>
      <c r="W78" s="120">
        <v>0</v>
      </c>
      <c r="X78" s="161">
        <v>0</v>
      </c>
    </row>
    <row r="79" spans="2:24" ht="12.75" customHeight="1" x14ac:dyDescent="0.2">
      <c r="B79" s="76"/>
      <c r="C79" s="72"/>
      <c r="D79" s="72" t="str">
        <f>$D$13</f>
        <v>Jahr 2017</v>
      </c>
      <c r="E79" s="162">
        <f t="shared" si="6"/>
        <v>0</v>
      </c>
      <c r="F79" s="163">
        <v>0</v>
      </c>
      <c r="G79" s="164">
        <v>0</v>
      </c>
      <c r="H79" s="165">
        <v>0</v>
      </c>
      <c r="I79" s="165">
        <v>0</v>
      </c>
      <c r="J79" s="166">
        <v>0</v>
      </c>
      <c r="K79" s="164">
        <v>0</v>
      </c>
      <c r="L79" s="165">
        <v>0</v>
      </c>
      <c r="M79" s="165">
        <v>0</v>
      </c>
      <c r="N79" s="166">
        <v>0</v>
      </c>
      <c r="O79" s="167">
        <f t="shared" si="7"/>
        <v>0</v>
      </c>
      <c r="P79" s="165">
        <v>0</v>
      </c>
      <c r="Q79" s="165">
        <v>0</v>
      </c>
      <c r="R79" s="165">
        <v>0</v>
      </c>
      <c r="S79" s="168">
        <v>0</v>
      </c>
      <c r="T79" s="167">
        <f t="shared" si="8"/>
        <v>0</v>
      </c>
      <c r="U79" s="165">
        <v>0</v>
      </c>
      <c r="V79" s="165">
        <v>0</v>
      </c>
      <c r="W79" s="165">
        <v>0</v>
      </c>
      <c r="X79" s="168">
        <v>0</v>
      </c>
    </row>
    <row r="80" spans="2:24" ht="12.75" customHeight="1" x14ac:dyDescent="0.2">
      <c r="B80" s="176" t="s">
        <v>142</v>
      </c>
      <c r="C80" s="118" t="s">
        <v>143</v>
      </c>
      <c r="D80" s="119" t="str">
        <f>$D$12</f>
        <v>Jahr 2018</v>
      </c>
      <c r="E80" s="158">
        <f t="shared" si="6"/>
        <v>0</v>
      </c>
      <c r="F80" s="163">
        <v>0</v>
      </c>
      <c r="G80" s="159">
        <v>0</v>
      </c>
      <c r="H80" s="120">
        <v>0</v>
      </c>
      <c r="I80" s="120">
        <v>0</v>
      </c>
      <c r="J80" s="121">
        <v>0</v>
      </c>
      <c r="K80" s="159">
        <v>0</v>
      </c>
      <c r="L80" s="120">
        <v>0</v>
      </c>
      <c r="M80" s="120">
        <v>0</v>
      </c>
      <c r="N80" s="121">
        <v>0</v>
      </c>
      <c r="O80" s="160">
        <f t="shared" si="7"/>
        <v>0</v>
      </c>
      <c r="P80" s="120">
        <v>0</v>
      </c>
      <c r="Q80" s="120">
        <v>0</v>
      </c>
      <c r="R80" s="120">
        <v>0</v>
      </c>
      <c r="S80" s="161">
        <v>0</v>
      </c>
      <c r="T80" s="160">
        <f t="shared" si="8"/>
        <v>0</v>
      </c>
      <c r="U80" s="120">
        <v>0</v>
      </c>
      <c r="V80" s="120">
        <v>0</v>
      </c>
      <c r="W80" s="120">
        <v>0</v>
      </c>
      <c r="X80" s="161">
        <v>0</v>
      </c>
    </row>
    <row r="81" spans="2:24" ht="12.75" customHeight="1" x14ac:dyDescent="0.2">
      <c r="B81" s="76"/>
      <c r="C81" s="72"/>
      <c r="D81" s="72" t="str">
        <f>$D$13</f>
        <v>Jahr 2017</v>
      </c>
      <c r="E81" s="162">
        <f t="shared" si="6"/>
        <v>0</v>
      </c>
      <c r="F81" s="163">
        <v>0</v>
      </c>
      <c r="G81" s="164">
        <v>0</v>
      </c>
      <c r="H81" s="165">
        <v>0</v>
      </c>
      <c r="I81" s="165">
        <v>0</v>
      </c>
      <c r="J81" s="166">
        <v>0</v>
      </c>
      <c r="K81" s="164">
        <v>0</v>
      </c>
      <c r="L81" s="165">
        <v>0</v>
      </c>
      <c r="M81" s="165">
        <v>0</v>
      </c>
      <c r="N81" s="166">
        <v>0</v>
      </c>
      <c r="O81" s="167">
        <f t="shared" si="7"/>
        <v>0</v>
      </c>
      <c r="P81" s="165">
        <v>0</v>
      </c>
      <c r="Q81" s="165">
        <v>0</v>
      </c>
      <c r="R81" s="165">
        <v>0</v>
      </c>
      <c r="S81" s="168">
        <v>0</v>
      </c>
      <c r="T81" s="167">
        <f t="shared" si="8"/>
        <v>0</v>
      </c>
      <c r="U81" s="165">
        <v>0</v>
      </c>
      <c r="V81" s="165">
        <v>0</v>
      </c>
      <c r="W81" s="165">
        <v>0</v>
      </c>
      <c r="X81" s="168">
        <v>0</v>
      </c>
    </row>
    <row r="82" spans="2:24" ht="12.75" customHeight="1" x14ac:dyDescent="0.2">
      <c r="B82" s="176" t="s">
        <v>144</v>
      </c>
      <c r="C82" s="118" t="s">
        <v>145</v>
      </c>
      <c r="D82" s="119" t="str">
        <f>$D$12</f>
        <v>Jahr 2018</v>
      </c>
      <c r="E82" s="158">
        <f t="shared" si="6"/>
        <v>0</v>
      </c>
      <c r="F82" s="163">
        <v>0</v>
      </c>
      <c r="G82" s="159">
        <v>0</v>
      </c>
      <c r="H82" s="120">
        <v>0</v>
      </c>
      <c r="I82" s="120">
        <v>0</v>
      </c>
      <c r="J82" s="121">
        <v>0</v>
      </c>
      <c r="K82" s="159">
        <v>0</v>
      </c>
      <c r="L82" s="120">
        <v>0</v>
      </c>
      <c r="M82" s="120">
        <v>0</v>
      </c>
      <c r="N82" s="121">
        <v>0</v>
      </c>
      <c r="O82" s="160">
        <f t="shared" si="7"/>
        <v>0</v>
      </c>
      <c r="P82" s="120">
        <v>0</v>
      </c>
      <c r="Q82" s="120">
        <v>0</v>
      </c>
      <c r="R82" s="120">
        <v>0</v>
      </c>
      <c r="S82" s="161">
        <v>0</v>
      </c>
      <c r="T82" s="160">
        <f t="shared" si="8"/>
        <v>0</v>
      </c>
      <c r="U82" s="120">
        <v>0</v>
      </c>
      <c r="V82" s="120">
        <v>0</v>
      </c>
      <c r="W82" s="120">
        <v>0</v>
      </c>
      <c r="X82" s="161">
        <v>0</v>
      </c>
    </row>
    <row r="83" spans="2:24" ht="12.75" customHeight="1" x14ac:dyDescent="0.2">
      <c r="B83" s="76"/>
      <c r="C83" s="72"/>
      <c r="D83" s="72" t="str">
        <f>$D$13</f>
        <v>Jahr 2017</v>
      </c>
      <c r="E83" s="162">
        <f t="shared" si="6"/>
        <v>0</v>
      </c>
      <c r="F83" s="163">
        <v>0</v>
      </c>
      <c r="G83" s="164">
        <v>0</v>
      </c>
      <c r="H83" s="165">
        <v>0</v>
      </c>
      <c r="I83" s="165">
        <v>0</v>
      </c>
      <c r="J83" s="166">
        <v>0</v>
      </c>
      <c r="K83" s="164">
        <v>0</v>
      </c>
      <c r="L83" s="165">
        <v>0</v>
      </c>
      <c r="M83" s="165">
        <v>0</v>
      </c>
      <c r="N83" s="166">
        <v>0</v>
      </c>
      <c r="O83" s="167">
        <f t="shared" si="7"/>
        <v>0</v>
      </c>
      <c r="P83" s="165">
        <v>0</v>
      </c>
      <c r="Q83" s="165">
        <v>0</v>
      </c>
      <c r="R83" s="165">
        <v>0</v>
      </c>
      <c r="S83" s="168">
        <v>0</v>
      </c>
      <c r="T83" s="167">
        <f t="shared" si="8"/>
        <v>0</v>
      </c>
      <c r="U83" s="165">
        <v>0</v>
      </c>
      <c r="V83" s="165">
        <v>0</v>
      </c>
      <c r="W83" s="165">
        <v>0</v>
      </c>
      <c r="X83" s="168">
        <v>0</v>
      </c>
    </row>
    <row r="84" spans="2:24" ht="12.75" customHeight="1" x14ac:dyDescent="0.2">
      <c r="B84" s="176" t="s">
        <v>146</v>
      </c>
      <c r="C84" s="118" t="s">
        <v>147</v>
      </c>
      <c r="D84" s="119" t="str">
        <f>$D$12</f>
        <v>Jahr 2018</v>
      </c>
      <c r="E84" s="158">
        <f t="shared" si="6"/>
        <v>0</v>
      </c>
      <c r="F84" s="163">
        <v>0</v>
      </c>
      <c r="G84" s="159">
        <v>0</v>
      </c>
      <c r="H84" s="120">
        <v>0</v>
      </c>
      <c r="I84" s="120">
        <v>0</v>
      </c>
      <c r="J84" s="121">
        <v>0</v>
      </c>
      <c r="K84" s="159">
        <v>0</v>
      </c>
      <c r="L84" s="120">
        <v>0</v>
      </c>
      <c r="M84" s="120">
        <v>0</v>
      </c>
      <c r="N84" s="121">
        <v>0</v>
      </c>
      <c r="O84" s="160">
        <f t="shared" si="7"/>
        <v>0</v>
      </c>
      <c r="P84" s="120">
        <v>0</v>
      </c>
      <c r="Q84" s="120">
        <v>0</v>
      </c>
      <c r="R84" s="120">
        <v>0</v>
      </c>
      <c r="S84" s="161">
        <v>0</v>
      </c>
      <c r="T84" s="160">
        <f t="shared" si="8"/>
        <v>0</v>
      </c>
      <c r="U84" s="120">
        <v>0</v>
      </c>
      <c r="V84" s="120">
        <v>0</v>
      </c>
      <c r="W84" s="120">
        <v>0</v>
      </c>
      <c r="X84" s="161">
        <v>0</v>
      </c>
    </row>
    <row r="85" spans="2:24" ht="12.75" customHeight="1" x14ac:dyDescent="0.2">
      <c r="B85" s="76"/>
      <c r="C85" s="72"/>
      <c r="D85" s="72" t="str">
        <f>$D$13</f>
        <v>Jahr 2017</v>
      </c>
      <c r="E85" s="162">
        <f t="shared" si="6"/>
        <v>0</v>
      </c>
      <c r="F85" s="163">
        <v>0</v>
      </c>
      <c r="G85" s="164">
        <v>0</v>
      </c>
      <c r="H85" s="165">
        <v>0</v>
      </c>
      <c r="I85" s="165">
        <v>0</v>
      </c>
      <c r="J85" s="166">
        <v>0</v>
      </c>
      <c r="K85" s="164">
        <v>0</v>
      </c>
      <c r="L85" s="165">
        <v>0</v>
      </c>
      <c r="M85" s="165">
        <v>0</v>
      </c>
      <c r="N85" s="166">
        <v>0</v>
      </c>
      <c r="O85" s="167">
        <f t="shared" si="7"/>
        <v>0</v>
      </c>
      <c r="P85" s="165">
        <v>0</v>
      </c>
      <c r="Q85" s="165">
        <v>0</v>
      </c>
      <c r="R85" s="165">
        <v>0</v>
      </c>
      <c r="S85" s="168">
        <v>0</v>
      </c>
      <c r="T85" s="167">
        <f t="shared" si="8"/>
        <v>0</v>
      </c>
      <c r="U85" s="165">
        <v>0</v>
      </c>
      <c r="V85" s="165">
        <v>0</v>
      </c>
      <c r="W85" s="165">
        <v>0</v>
      </c>
      <c r="X85" s="168">
        <v>0</v>
      </c>
    </row>
    <row r="86" spans="2:24" ht="12.75" customHeight="1" x14ac:dyDescent="0.2">
      <c r="B86" s="176" t="s">
        <v>148</v>
      </c>
      <c r="C86" s="118" t="s">
        <v>149</v>
      </c>
      <c r="D86" s="119" t="str">
        <f>$D$12</f>
        <v>Jahr 2018</v>
      </c>
      <c r="E86" s="158">
        <f t="shared" si="6"/>
        <v>0</v>
      </c>
      <c r="F86" s="163">
        <v>0</v>
      </c>
      <c r="G86" s="159">
        <v>0</v>
      </c>
      <c r="H86" s="120">
        <v>0</v>
      </c>
      <c r="I86" s="120">
        <v>0</v>
      </c>
      <c r="J86" s="121">
        <v>0</v>
      </c>
      <c r="K86" s="159">
        <v>0</v>
      </c>
      <c r="L86" s="120">
        <v>0</v>
      </c>
      <c r="M86" s="120">
        <v>0</v>
      </c>
      <c r="N86" s="121">
        <v>0</v>
      </c>
      <c r="O86" s="160">
        <f t="shared" si="7"/>
        <v>0</v>
      </c>
      <c r="P86" s="120">
        <v>0</v>
      </c>
      <c r="Q86" s="120">
        <v>0</v>
      </c>
      <c r="R86" s="120">
        <v>0</v>
      </c>
      <c r="S86" s="161">
        <v>0</v>
      </c>
      <c r="T86" s="160">
        <f t="shared" si="8"/>
        <v>0</v>
      </c>
      <c r="U86" s="120">
        <v>0</v>
      </c>
      <c r="V86" s="120">
        <v>0</v>
      </c>
      <c r="W86" s="120">
        <v>0</v>
      </c>
      <c r="X86" s="161">
        <v>0</v>
      </c>
    </row>
    <row r="87" spans="2:24" ht="12.75" customHeight="1" x14ac:dyDescent="0.2">
      <c r="C87" s="72"/>
      <c r="D87" s="72" t="str">
        <f>$D$13</f>
        <v>Jahr 2017</v>
      </c>
      <c r="E87" s="169">
        <f t="shared" si="6"/>
        <v>0</v>
      </c>
      <c r="F87" s="170">
        <v>0</v>
      </c>
      <c r="G87" s="171">
        <v>0</v>
      </c>
      <c r="H87" s="172">
        <v>0</v>
      </c>
      <c r="I87" s="172">
        <v>0</v>
      </c>
      <c r="J87" s="173">
        <v>0</v>
      </c>
      <c r="K87" s="171">
        <v>0</v>
      </c>
      <c r="L87" s="172">
        <v>0</v>
      </c>
      <c r="M87" s="172">
        <v>0</v>
      </c>
      <c r="N87" s="173">
        <v>0</v>
      </c>
      <c r="O87" s="174">
        <f t="shared" si="7"/>
        <v>0</v>
      </c>
      <c r="P87" s="172">
        <v>0</v>
      </c>
      <c r="Q87" s="172">
        <v>0</v>
      </c>
      <c r="R87" s="172">
        <v>0</v>
      </c>
      <c r="S87" s="175">
        <v>0</v>
      </c>
      <c r="T87" s="174">
        <f t="shared" si="8"/>
        <v>0</v>
      </c>
      <c r="U87" s="172">
        <v>0</v>
      </c>
      <c r="V87" s="172">
        <v>0</v>
      </c>
      <c r="W87" s="172">
        <v>0</v>
      </c>
      <c r="X87" s="175">
        <v>0</v>
      </c>
    </row>
    <row r="88" spans="2:24" ht="20.100000000000001" customHeight="1" x14ac:dyDescent="0.2">
      <c r="C88" s="50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0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0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54" customWidth="1"/>
    <col min="2" max="2" width="11.5703125" style="176" hidden="1" customWidth="1"/>
    <col min="3" max="3" width="22.7109375" style="54" customWidth="1"/>
    <col min="4" max="4" width="8.7109375" style="54" customWidth="1"/>
    <col min="5" max="7" width="15.7109375" style="54" customWidth="1"/>
    <col min="8" max="9" width="19.7109375" style="54" customWidth="1"/>
    <col min="10" max="257" width="11.42578125" style="54" customWidth="1"/>
    <col min="258" max="1025" width="11.42578125" style="76" customWidth="1"/>
  </cols>
  <sheetData>
    <row r="1" spans="1:13" ht="5.0999999999999996" customHeight="1" x14ac:dyDescent="0.2">
      <c r="A1"/>
      <c r="B1" s="76"/>
      <c r="C1" s="76"/>
      <c r="D1" s="76"/>
      <c r="E1" s="76"/>
      <c r="F1" s="76"/>
      <c r="G1" s="76"/>
      <c r="H1" s="76"/>
      <c r="I1" s="76"/>
      <c r="J1" s="76"/>
      <c r="M1" s="76"/>
    </row>
    <row r="2" spans="1:13" ht="12.75" customHeight="1" x14ac:dyDescent="0.2">
      <c r="B2" s="76"/>
      <c r="C2" s="176" t="s">
        <v>164</v>
      </c>
      <c r="D2" s="76"/>
      <c r="E2" s="76"/>
      <c r="F2" s="76"/>
      <c r="G2" s="76"/>
      <c r="H2" s="76"/>
      <c r="I2" s="76"/>
      <c r="J2" s="76"/>
      <c r="M2" s="76"/>
    </row>
    <row r="3" spans="1:13" ht="12.75" customHeight="1" x14ac:dyDescent="0.2">
      <c r="B3" s="76"/>
      <c r="C3" s="83"/>
      <c r="D3" s="76"/>
      <c r="E3" s="76"/>
      <c r="F3" s="76"/>
      <c r="G3" s="76"/>
      <c r="H3" s="76"/>
      <c r="I3" s="76"/>
      <c r="J3" s="76"/>
      <c r="M3" s="76"/>
    </row>
    <row r="4" spans="1:13" ht="12.75" customHeight="1" x14ac:dyDescent="0.2">
      <c r="B4" s="76"/>
      <c r="C4" s="317" t="s">
        <v>165</v>
      </c>
      <c r="D4" s="305"/>
      <c r="E4" s="305"/>
      <c r="F4" s="305"/>
      <c r="G4" s="305"/>
      <c r="H4" s="305"/>
      <c r="I4" s="305"/>
      <c r="J4" s="84"/>
      <c r="M4" s="84"/>
    </row>
    <row r="5" spans="1:13" ht="21.75" customHeight="1" x14ac:dyDescent="0.2">
      <c r="B5" s="76"/>
      <c r="C5" s="318" t="s">
        <v>166</v>
      </c>
      <c r="D5" s="305"/>
      <c r="E5" s="305"/>
      <c r="F5" s="305"/>
      <c r="G5" s="305"/>
      <c r="H5" s="305"/>
      <c r="I5" s="305"/>
      <c r="J5" s="84"/>
      <c r="M5" s="84"/>
    </row>
    <row r="6" spans="1:13" ht="15" customHeight="1" x14ac:dyDescent="0.2">
      <c r="B6" s="76"/>
      <c r="C6" s="129" t="str">
        <f>UebInstitutQuartal</f>
        <v>1. Quartal 2018</v>
      </c>
      <c r="D6" s="125"/>
      <c r="E6" s="125"/>
      <c r="F6" s="127"/>
      <c r="G6" s="127"/>
      <c r="H6" s="84"/>
      <c r="I6" s="84"/>
      <c r="J6" s="84"/>
      <c r="M6" s="84"/>
    </row>
    <row r="7" spans="1:13" ht="12.75" customHeight="1" x14ac:dyDescent="0.2">
      <c r="B7" s="76"/>
      <c r="C7" s="128"/>
      <c r="D7" s="128"/>
      <c r="E7" s="128"/>
      <c r="F7" s="128"/>
      <c r="G7" s="128"/>
      <c r="H7" s="76"/>
      <c r="I7" s="76"/>
    </row>
    <row r="8" spans="1:13" ht="15" customHeight="1" x14ac:dyDescent="0.2">
      <c r="B8" s="76"/>
      <c r="C8" s="128"/>
      <c r="D8" s="128"/>
      <c r="E8" s="178" t="s">
        <v>39</v>
      </c>
      <c r="F8" s="179"/>
      <c r="G8" s="180"/>
      <c r="H8" s="319" t="s">
        <v>152</v>
      </c>
      <c r="I8" s="319" t="s">
        <v>59</v>
      </c>
    </row>
    <row r="9" spans="1:13" ht="21.95" customHeight="1" x14ac:dyDescent="0.2">
      <c r="B9" s="76"/>
      <c r="C9" s="128"/>
      <c r="D9" s="128"/>
      <c r="E9" s="181" t="s">
        <v>44</v>
      </c>
      <c r="F9" s="182" t="s">
        <v>61</v>
      </c>
      <c r="G9" s="183"/>
      <c r="H9" s="305"/>
      <c r="I9" s="305"/>
    </row>
    <row r="10" spans="1:13" ht="12.75" customHeight="1" x14ac:dyDescent="0.2">
      <c r="B10" s="76"/>
      <c r="C10" s="69"/>
      <c r="D10" s="69"/>
      <c r="E10" s="184"/>
      <c r="F10" s="185" t="s">
        <v>167</v>
      </c>
      <c r="G10" s="186" t="s">
        <v>168</v>
      </c>
      <c r="H10" s="305"/>
      <c r="I10" s="305"/>
    </row>
    <row r="11" spans="1:13" ht="12.75" customHeight="1" x14ac:dyDescent="0.2">
      <c r="B11" s="76"/>
      <c r="C11" s="69" t="s">
        <v>73</v>
      </c>
      <c r="D11" s="187" t="str">
        <f>AktQuartal</f>
        <v>1.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76" t="s">
        <v>74</v>
      </c>
      <c r="C12" s="118" t="s">
        <v>75</v>
      </c>
      <c r="D12" s="119" t="str">
        <f>"Jahr "&amp;AktJahr</f>
        <v>Jahr 2018</v>
      </c>
      <c r="E12" s="192">
        <f t="shared" ref="E12:E75" si="0">SUM(F12:G12)</f>
        <v>0</v>
      </c>
      <c r="F12" s="193"/>
      <c r="G12" s="194"/>
      <c r="H12" s="195"/>
      <c r="I12" s="194"/>
    </row>
    <row r="13" spans="1:13" ht="12.75" customHeight="1" x14ac:dyDescent="0.2">
      <c r="B13" s="76"/>
      <c r="C13" s="73"/>
      <c r="D13" s="72" t="str">
        <f>"Jahr "&amp;(AktJahr-1)</f>
        <v>Jahr 2017</v>
      </c>
      <c r="E13" s="196">
        <f t="shared" si="0"/>
        <v>0</v>
      </c>
      <c r="F13" s="197"/>
      <c r="G13" s="198"/>
      <c r="H13" s="199"/>
      <c r="I13" s="198"/>
    </row>
    <row r="14" spans="1:13" ht="12.75" customHeight="1" x14ac:dyDescent="0.2">
      <c r="B14" s="176" t="s">
        <v>76</v>
      </c>
      <c r="C14" s="118" t="s">
        <v>77</v>
      </c>
      <c r="D14" s="119" t="str">
        <f>$D$12</f>
        <v>Jahr 2018</v>
      </c>
      <c r="E14" s="192">
        <f t="shared" si="0"/>
        <v>0</v>
      </c>
      <c r="F14" s="193"/>
      <c r="G14" s="194"/>
      <c r="H14" s="200">
        <v>0</v>
      </c>
      <c r="I14" s="201">
        <v>0</v>
      </c>
    </row>
    <row r="15" spans="1:13" ht="12.75" customHeight="1" x14ac:dyDescent="0.2">
      <c r="B15" s="76"/>
      <c r="C15" s="73"/>
      <c r="D15" s="72" t="str">
        <f>$D$13</f>
        <v>Jahr 2017</v>
      </c>
      <c r="E15" s="196">
        <f t="shared" si="0"/>
        <v>0</v>
      </c>
      <c r="F15" s="197"/>
      <c r="G15" s="198"/>
      <c r="H15" s="200">
        <v>0</v>
      </c>
      <c r="I15" s="201">
        <v>0</v>
      </c>
    </row>
    <row r="16" spans="1:13" ht="12.75" customHeight="1" x14ac:dyDescent="0.2">
      <c r="B16" s="176" t="s">
        <v>169</v>
      </c>
      <c r="C16" s="118" t="s">
        <v>170</v>
      </c>
      <c r="D16" s="119" t="str">
        <f>$D$12</f>
        <v>Jahr 2018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76"/>
      <c r="C17" s="73"/>
      <c r="D17" s="72" t="str">
        <f>$D$13</f>
        <v>Jahr 2017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76" t="s">
        <v>171</v>
      </c>
      <c r="C18" s="118" t="s">
        <v>172</v>
      </c>
      <c r="D18" s="119" t="str">
        <f>$D$12</f>
        <v>Jahr 2018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76"/>
      <c r="C19" s="73"/>
      <c r="D19" s="72" t="str">
        <f>$D$13</f>
        <v>Jahr 2017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76" t="s">
        <v>173</v>
      </c>
      <c r="C20" s="118" t="s">
        <v>174</v>
      </c>
      <c r="D20" s="119" t="str">
        <f>$D$12</f>
        <v>Jahr 2018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76"/>
      <c r="C21" s="73"/>
      <c r="D21" s="72" t="str">
        <f>$D$13</f>
        <v>Jahr 2017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76" t="s">
        <v>175</v>
      </c>
      <c r="C22" s="118" t="s">
        <v>176</v>
      </c>
      <c r="D22" s="119" t="str">
        <f>$D$12</f>
        <v>Jahr 2018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76"/>
      <c r="C23" s="73"/>
      <c r="D23" s="72" t="str">
        <f>$D$13</f>
        <v>Jahr 2017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76" t="s">
        <v>177</v>
      </c>
      <c r="C24" s="118" t="s">
        <v>178</v>
      </c>
      <c r="D24" s="119" t="str">
        <f>$D$12</f>
        <v>Jahr 2018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76"/>
      <c r="C25" s="73"/>
      <c r="D25" s="72" t="str">
        <f>$D$13</f>
        <v>Jahr 2017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76" t="s">
        <v>179</v>
      </c>
      <c r="C26" s="118" t="s">
        <v>180</v>
      </c>
      <c r="D26" s="119" t="str">
        <f>$D$12</f>
        <v>Jahr 2018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76"/>
      <c r="C27" s="73"/>
      <c r="D27" s="72" t="str">
        <f>$D$13</f>
        <v>Jahr 2017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76" t="s">
        <v>181</v>
      </c>
      <c r="C28" s="118" t="s">
        <v>182</v>
      </c>
      <c r="D28" s="119" t="str">
        <f>$D$12</f>
        <v>Jahr 2018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76"/>
      <c r="C29" s="73"/>
      <c r="D29" s="72" t="str">
        <f>$D$13</f>
        <v>Jahr 2017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76" t="s">
        <v>183</v>
      </c>
      <c r="C30" s="118" t="s">
        <v>184</v>
      </c>
      <c r="D30" s="119" t="str">
        <f>$D$12</f>
        <v>Jahr 2018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76"/>
      <c r="C31" s="73"/>
      <c r="D31" s="72" t="str">
        <f>$D$13</f>
        <v>Jahr 2017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76" t="s">
        <v>185</v>
      </c>
      <c r="C32" s="118" t="s">
        <v>186</v>
      </c>
      <c r="D32" s="119" t="str">
        <f>$D$12</f>
        <v>Jahr 2018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76"/>
      <c r="C33" s="73"/>
      <c r="D33" s="72" t="str">
        <f>$D$13</f>
        <v>Jahr 2017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76" t="s">
        <v>187</v>
      </c>
      <c r="C34" s="118" t="s">
        <v>188</v>
      </c>
      <c r="D34" s="119" t="str">
        <f>$D$12</f>
        <v>Jahr 2018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76"/>
      <c r="C35" s="73"/>
      <c r="D35" s="72" t="str">
        <f>$D$13</f>
        <v>Jahr 2017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76" t="s">
        <v>189</v>
      </c>
      <c r="C36" s="118" t="s">
        <v>190</v>
      </c>
      <c r="D36" s="119" t="str">
        <f>$D$12</f>
        <v>Jahr 2018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76"/>
      <c r="C37" s="73"/>
      <c r="D37" s="72" t="str">
        <f>$D$13</f>
        <v>Jahr 2017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76" t="s">
        <v>191</v>
      </c>
      <c r="C38" s="118" t="s">
        <v>192</v>
      </c>
      <c r="D38" s="119" t="str">
        <f>$D$12</f>
        <v>Jahr 2018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76"/>
      <c r="C39" s="73"/>
      <c r="D39" s="72" t="str">
        <f>$D$13</f>
        <v>Jahr 2017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76" t="s">
        <v>193</v>
      </c>
      <c r="C40" s="118" t="s">
        <v>194</v>
      </c>
      <c r="D40" s="119" t="str">
        <f>$D$12</f>
        <v>Jahr 2018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76"/>
      <c r="C41" s="73"/>
      <c r="D41" s="72" t="str">
        <f>$D$13</f>
        <v>Jahr 2017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76" t="s">
        <v>195</v>
      </c>
      <c r="C42" s="118" t="s">
        <v>196</v>
      </c>
      <c r="D42" s="119" t="str">
        <f>$D$12</f>
        <v>Jahr 2018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76"/>
      <c r="C43" s="73"/>
      <c r="D43" s="72" t="str">
        <f>$D$13</f>
        <v>Jahr 2017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76" t="s">
        <v>197</v>
      </c>
      <c r="C44" s="118" t="s">
        <v>198</v>
      </c>
      <c r="D44" s="119" t="str">
        <f>$D$12</f>
        <v>Jahr 2018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76"/>
      <c r="C45" s="73"/>
      <c r="D45" s="72" t="str">
        <f>$D$13</f>
        <v>Jahr 2017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76" t="s">
        <v>199</v>
      </c>
      <c r="C46" s="118" t="s">
        <v>200</v>
      </c>
      <c r="D46" s="119" t="str">
        <f>$D$12</f>
        <v>Jahr 2018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76"/>
      <c r="C47" s="73"/>
      <c r="D47" s="72" t="str">
        <f>$D$13</f>
        <v>Jahr 2017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76" t="s">
        <v>201</v>
      </c>
      <c r="C48" s="118" t="s">
        <v>202</v>
      </c>
      <c r="D48" s="119" t="str">
        <f>$D$12</f>
        <v>Jahr 2018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76"/>
      <c r="C49" s="73"/>
      <c r="D49" s="72" t="str">
        <f>$D$13</f>
        <v>Jahr 2017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76" t="s">
        <v>203</v>
      </c>
      <c r="C50" s="118" t="s">
        <v>204</v>
      </c>
      <c r="D50" s="119" t="str">
        <f>$D$12</f>
        <v>Jahr 2018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76"/>
      <c r="C51" s="73"/>
      <c r="D51" s="72" t="str">
        <f>$D$13</f>
        <v>Jahr 2017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76" t="s">
        <v>205</v>
      </c>
      <c r="C52" s="118" t="s">
        <v>206</v>
      </c>
      <c r="D52" s="119" t="str">
        <f>$D$12</f>
        <v>Jahr 2018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76"/>
      <c r="C53" s="73"/>
      <c r="D53" s="72" t="str">
        <f>$D$13</f>
        <v>Jahr 2017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76" t="s">
        <v>78</v>
      </c>
      <c r="C54" s="118" t="s">
        <v>79</v>
      </c>
      <c r="D54" s="119" t="str">
        <f>$D$12</f>
        <v>Jahr 2018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76"/>
      <c r="C55" s="73"/>
      <c r="D55" s="72" t="str">
        <f>$D$13</f>
        <v>Jahr 2017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76" t="s">
        <v>207</v>
      </c>
      <c r="C56" s="118" t="s">
        <v>208</v>
      </c>
      <c r="D56" s="119" t="str">
        <f>$D$12</f>
        <v>Jahr 2018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76"/>
      <c r="C57" s="73"/>
      <c r="D57" s="72" t="str">
        <f>$D$13</f>
        <v>Jahr 2017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76" t="s">
        <v>209</v>
      </c>
      <c r="C58" s="118" t="s">
        <v>210</v>
      </c>
      <c r="D58" s="119" t="str">
        <f>$D$12</f>
        <v>Jahr 2018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76"/>
      <c r="C59" s="73"/>
      <c r="D59" s="72" t="str">
        <f>$D$13</f>
        <v>Jahr 2017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76" t="s">
        <v>211</v>
      </c>
      <c r="C60" s="118" t="s">
        <v>212</v>
      </c>
      <c r="D60" s="119" t="str">
        <f>$D$12</f>
        <v>Jahr 2018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76"/>
      <c r="C61" s="73"/>
      <c r="D61" s="72" t="str">
        <f>$D$13</f>
        <v>Jahr 2017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76" t="s">
        <v>213</v>
      </c>
      <c r="C62" s="118" t="s">
        <v>214</v>
      </c>
      <c r="D62" s="119" t="str">
        <f>$D$12</f>
        <v>Jahr 2018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76"/>
      <c r="C63" s="73"/>
      <c r="D63" s="72" t="str">
        <f>$D$13</f>
        <v>Jahr 2017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76" t="s">
        <v>215</v>
      </c>
      <c r="C64" s="118" t="s">
        <v>216</v>
      </c>
      <c r="D64" s="119" t="str">
        <f>$D$12</f>
        <v>Jahr 2018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76"/>
      <c r="C65" s="73"/>
      <c r="D65" s="72" t="str">
        <f>$D$13</f>
        <v>Jahr 2017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76" t="s">
        <v>217</v>
      </c>
      <c r="C66" s="118" t="s">
        <v>218</v>
      </c>
      <c r="D66" s="119" t="str">
        <f>$D$12</f>
        <v>Jahr 2018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76"/>
      <c r="C67" s="73"/>
      <c r="D67" s="72" t="str">
        <f>$D$13</f>
        <v>Jahr 2017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76" t="s">
        <v>219</v>
      </c>
      <c r="C68" s="118" t="s">
        <v>220</v>
      </c>
      <c r="D68" s="119" t="str">
        <f>$D$12</f>
        <v>Jahr 2018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76"/>
      <c r="C69" s="73"/>
      <c r="D69" s="72" t="str">
        <f>$D$13</f>
        <v>Jahr 2017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76" t="s">
        <v>221</v>
      </c>
      <c r="C70" s="118" t="s">
        <v>222</v>
      </c>
      <c r="D70" s="119" t="str">
        <f>$D$12</f>
        <v>Jahr 2018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76"/>
      <c r="C71" s="73"/>
      <c r="D71" s="72" t="str">
        <f>$D$13</f>
        <v>Jahr 2017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76" t="s">
        <v>223</v>
      </c>
      <c r="C72" s="118" t="s">
        <v>224</v>
      </c>
      <c r="D72" s="119" t="str">
        <f>$D$12</f>
        <v>Jahr 2018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76"/>
      <c r="C73" s="73"/>
      <c r="D73" s="72" t="str">
        <f>$D$13</f>
        <v>Jahr 2017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76" t="s">
        <v>80</v>
      </c>
      <c r="C74" s="118" t="s">
        <v>81</v>
      </c>
      <c r="D74" s="119" t="str">
        <f>$D$12</f>
        <v>Jahr 2018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76"/>
      <c r="C75" s="73"/>
      <c r="D75" s="72" t="str">
        <f>$D$13</f>
        <v>Jahr 2017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76" t="s">
        <v>225</v>
      </c>
      <c r="C76" s="118" t="s">
        <v>226</v>
      </c>
      <c r="D76" s="119" t="str">
        <f>$D$12</f>
        <v>Jahr 2018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76"/>
      <c r="C77" s="73"/>
      <c r="D77" s="72" t="str">
        <f>$D$13</f>
        <v>Jahr 2017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76" t="s">
        <v>227</v>
      </c>
      <c r="C78" s="118" t="s">
        <v>228</v>
      </c>
      <c r="D78" s="119" t="str">
        <f>$D$12</f>
        <v>Jahr 2018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76"/>
      <c r="C79" s="73"/>
      <c r="D79" s="72" t="str">
        <f>$D$13</f>
        <v>Jahr 2017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76" t="s">
        <v>229</v>
      </c>
      <c r="C80" s="118" t="s">
        <v>230</v>
      </c>
      <c r="D80" s="119" t="str">
        <f>$D$12</f>
        <v>Jahr 2018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76"/>
      <c r="C81" s="73"/>
      <c r="D81" s="72" t="str">
        <f>$D$13</f>
        <v>Jahr 2017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76" t="s">
        <v>231</v>
      </c>
      <c r="C82" s="118" t="s">
        <v>232</v>
      </c>
      <c r="D82" s="119" t="str">
        <f>$D$12</f>
        <v>Jahr 2018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76"/>
      <c r="C83" s="73"/>
      <c r="D83" s="72" t="str">
        <f>$D$13</f>
        <v>Jahr 2017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76" t="s">
        <v>233</v>
      </c>
      <c r="C84" s="118" t="s">
        <v>234</v>
      </c>
      <c r="D84" s="119" t="str">
        <f>$D$12</f>
        <v>Jahr 2018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76"/>
      <c r="C85" s="73"/>
      <c r="D85" s="72" t="str">
        <f>$D$13</f>
        <v>Jahr 2017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76" t="s">
        <v>235</v>
      </c>
      <c r="C86" s="118" t="s">
        <v>236</v>
      </c>
      <c r="D86" s="119" t="str">
        <f>$D$12</f>
        <v>Jahr 2018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76"/>
      <c r="C87" s="73"/>
      <c r="D87" s="72" t="str">
        <f>$D$13</f>
        <v>Jahr 2017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76" t="s">
        <v>82</v>
      </c>
      <c r="C88" s="118" t="s">
        <v>83</v>
      </c>
      <c r="D88" s="119" t="str">
        <f>$D$12</f>
        <v>Jahr 2018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76"/>
      <c r="C89" s="73"/>
      <c r="D89" s="72" t="str">
        <f>$D$13</f>
        <v>Jahr 2017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76" t="s">
        <v>237</v>
      </c>
      <c r="C90" s="118" t="s">
        <v>238</v>
      </c>
      <c r="D90" s="119" t="str">
        <f>$D$12</f>
        <v>Jahr 2018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76"/>
      <c r="C91" s="73"/>
      <c r="D91" s="72" t="str">
        <f>$D$13</f>
        <v>Jahr 2017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76" t="s">
        <v>239</v>
      </c>
      <c r="C92" s="118" t="s">
        <v>240</v>
      </c>
      <c r="D92" s="119" t="str">
        <f>$D$12</f>
        <v>Jahr 2018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76"/>
      <c r="C93" s="73"/>
      <c r="D93" s="72" t="str">
        <f>$D$13</f>
        <v>Jahr 2017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76" t="s">
        <v>241</v>
      </c>
      <c r="C94" s="118" t="s">
        <v>242</v>
      </c>
      <c r="D94" s="119" t="str">
        <f>$D$12</f>
        <v>Jahr 2018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76"/>
      <c r="C95" s="73"/>
      <c r="D95" s="72" t="str">
        <f>$D$13</f>
        <v>Jahr 2017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76" t="s">
        <v>243</v>
      </c>
      <c r="C96" s="118" t="s">
        <v>244</v>
      </c>
      <c r="D96" s="119" t="str">
        <f>$D$12</f>
        <v>Jahr 2018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76"/>
      <c r="C97" s="73"/>
      <c r="D97" s="72" t="str">
        <f>$D$13</f>
        <v>Jahr 2017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76" t="s">
        <v>245</v>
      </c>
      <c r="C98" s="118" t="s">
        <v>246</v>
      </c>
      <c r="D98" s="119" t="str">
        <f>$D$12</f>
        <v>Jahr 2018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76"/>
      <c r="C99" s="73"/>
      <c r="D99" s="72" t="str">
        <f>$D$13</f>
        <v>Jahr 2017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76" t="s">
        <v>247</v>
      </c>
      <c r="C100" s="118" t="s">
        <v>248</v>
      </c>
      <c r="D100" s="119" t="str">
        <f>$D$12</f>
        <v>Jahr 2018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76"/>
      <c r="C101" s="73"/>
      <c r="D101" s="72" t="str">
        <f>$D$13</f>
        <v>Jahr 2017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76" t="s">
        <v>249</v>
      </c>
      <c r="C102" s="118" t="s">
        <v>250</v>
      </c>
      <c r="D102" s="119" t="str">
        <f>$D$12</f>
        <v>Jahr 2018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76"/>
      <c r="C103" s="73"/>
      <c r="D103" s="72" t="str">
        <f>$D$13</f>
        <v>Jahr 2017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76" t="s">
        <v>84</v>
      </c>
      <c r="C104" s="118" t="s">
        <v>85</v>
      </c>
      <c r="D104" s="119" t="str">
        <f>$D$12</f>
        <v>Jahr 2018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76"/>
      <c r="C105" s="73"/>
      <c r="D105" s="72" t="str">
        <f>$D$13</f>
        <v>Jahr 2017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76" t="s">
        <v>251</v>
      </c>
      <c r="C106" s="118" t="s">
        <v>252</v>
      </c>
      <c r="D106" s="119" t="str">
        <f>$D$12</f>
        <v>Jahr 2018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76"/>
      <c r="C107" s="73"/>
      <c r="D107" s="72" t="str">
        <f>$D$13</f>
        <v>Jahr 2017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76" t="s">
        <v>86</v>
      </c>
      <c r="C108" s="118" t="s">
        <v>87</v>
      </c>
      <c r="D108" s="119" t="str">
        <f>$D$12</f>
        <v>Jahr 2018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76"/>
      <c r="C109" s="73"/>
      <c r="D109" s="72" t="str">
        <f>$D$13</f>
        <v>Jahr 2017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76" t="s">
        <v>88</v>
      </c>
      <c r="C110" s="118" t="s">
        <v>89</v>
      </c>
      <c r="D110" s="119" t="str">
        <f>$D$12</f>
        <v>Jahr 2018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76"/>
      <c r="C111" s="73"/>
      <c r="D111" s="72" t="str">
        <f>$D$13</f>
        <v>Jahr 2017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76" t="s">
        <v>253</v>
      </c>
      <c r="C112" s="118" t="s">
        <v>254</v>
      </c>
      <c r="D112" s="119" t="str">
        <f>$D$12</f>
        <v>Jahr 2018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76"/>
      <c r="C113" s="73"/>
      <c r="D113" s="72" t="str">
        <f>$D$13</f>
        <v>Jahr 2017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76" t="s">
        <v>255</v>
      </c>
      <c r="C114" s="118" t="s">
        <v>256</v>
      </c>
      <c r="D114" s="119" t="str">
        <f>$D$12</f>
        <v>Jahr 2018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76"/>
      <c r="C115" s="73"/>
      <c r="D115" s="72" t="str">
        <f>$D$13</f>
        <v>Jahr 2017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76" t="s">
        <v>257</v>
      </c>
      <c r="C116" s="118" t="s">
        <v>258</v>
      </c>
      <c r="D116" s="119" t="str">
        <f>$D$12</f>
        <v>Jahr 2018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76"/>
      <c r="C117" s="73"/>
      <c r="D117" s="72" t="str">
        <f>$D$13</f>
        <v>Jahr 2017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76" t="s">
        <v>259</v>
      </c>
      <c r="C118" s="118" t="s">
        <v>260</v>
      </c>
      <c r="D118" s="119" t="str">
        <f>$D$12</f>
        <v>Jahr 2018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76"/>
      <c r="C119" s="73"/>
      <c r="D119" s="72" t="str">
        <f>$D$13</f>
        <v>Jahr 2017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76" t="s">
        <v>261</v>
      </c>
      <c r="C120" s="118" t="s">
        <v>262</v>
      </c>
      <c r="D120" s="119" t="str">
        <f>$D$12</f>
        <v>Jahr 2018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76"/>
      <c r="C121" s="73"/>
      <c r="D121" s="72" t="str">
        <f>$D$13</f>
        <v>Jahr 2017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76" t="s">
        <v>263</v>
      </c>
      <c r="C122" s="118" t="s">
        <v>264</v>
      </c>
      <c r="D122" s="119" t="str">
        <f>$D$12</f>
        <v>Jahr 2018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76"/>
      <c r="C123" s="73"/>
      <c r="D123" s="72" t="str">
        <f>$D$13</f>
        <v>Jahr 2017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76" t="s">
        <v>90</v>
      </c>
      <c r="C124" s="118" t="s">
        <v>91</v>
      </c>
      <c r="D124" s="119" t="str">
        <f>$D$12</f>
        <v>Jahr 2018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76"/>
      <c r="C125" s="73"/>
      <c r="D125" s="72" t="str">
        <f>$D$13</f>
        <v>Jahr 2017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76" t="s">
        <v>92</v>
      </c>
      <c r="C126" s="118" t="s">
        <v>93</v>
      </c>
      <c r="D126" s="119" t="str">
        <f>$D$12</f>
        <v>Jahr 2018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76"/>
      <c r="C127" s="73"/>
      <c r="D127" s="72" t="str">
        <f>$D$13</f>
        <v>Jahr 2017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76" t="s">
        <v>265</v>
      </c>
      <c r="C128" s="118" t="s">
        <v>266</v>
      </c>
      <c r="D128" s="119" t="str">
        <f>$D$12</f>
        <v>Jahr 2018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76"/>
      <c r="C129" s="73"/>
      <c r="D129" s="72" t="str">
        <f>$D$13</f>
        <v>Jahr 2017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76" t="s">
        <v>267</v>
      </c>
      <c r="C130" s="118" t="s">
        <v>268</v>
      </c>
      <c r="D130" s="119" t="str">
        <f>$D$12</f>
        <v>Jahr 2018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76"/>
      <c r="C131" s="73"/>
      <c r="D131" s="72" t="str">
        <f>$D$13</f>
        <v>Jahr 2017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76" t="s">
        <v>269</v>
      </c>
      <c r="C132" s="118" t="s">
        <v>270</v>
      </c>
      <c r="D132" s="119" t="str">
        <f>$D$12</f>
        <v>Jahr 2018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76"/>
      <c r="C133" s="73"/>
      <c r="D133" s="72" t="str">
        <f>$D$13</f>
        <v>Jahr 2017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76" t="s">
        <v>271</v>
      </c>
      <c r="C134" s="118" t="s">
        <v>272</v>
      </c>
      <c r="D134" s="119" t="str">
        <f>$D$12</f>
        <v>Jahr 2018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76"/>
      <c r="C135" s="73"/>
      <c r="D135" s="72" t="str">
        <f>$D$13</f>
        <v>Jahr 2017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76" t="s">
        <v>273</v>
      </c>
      <c r="C136" s="118" t="s">
        <v>274</v>
      </c>
      <c r="D136" s="119" t="str">
        <f>$D$12</f>
        <v>Jahr 2018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76"/>
      <c r="C137" s="73"/>
      <c r="D137" s="72" t="str">
        <f>$D$13</f>
        <v>Jahr 2017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76" t="s">
        <v>275</v>
      </c>
      <c r="C138" s="118" t="s">
        <v>276</v>
      </c>
      <c r="D138" s="119" t="str">
        <f>$D$12</f>
        <v>Jahr 2018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76"/>
      <c r="C139" s="73"/>
      <c r="D139" s="72" t="str">
        <f>$D$13</f>
        <v>Jahr 2017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76" t="s">
        <v>277</v>
      </c>
      <c r="C140" s="118" t="s">
        <v>278</v>
      </c>
      <c r="D140" s="119" t="str">
        <f>$D$12</f>
        <v>Jahr 2018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76"/>
      <c r="C141" s="73"/>
      <c r="D141" s="72" t="str">
        <f>$D$13</f>
        <v>Jahr 2017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76" t="s">
        <v>279</v>
      </c>
      <c r="C142" s="118" t="s">
        <v>280</v>
      </c>
      <c r="D142" s="119" t="str">
        <f>$D$12</f>
        <v>Jahr 2018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76"/>
      <c r="C143" s="73"/>
      <c r="D143" s="72" t="str">
        <f>$D$13</f>
        <v>Jahr 2017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76" t="s">
        <v>281</v>
      </c>
      <c r="C144" s="118" t="s">
        <v>282</v>
      </c>
      <c r="D144" s="119" t="str">
        <f>$D$12</f>
        <v>Jahr 2018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76"/>
      <c r="C145" s="73"/>
      <c r="D145" s="72" t="str">
        <f>$D$13</f>
        <v>Jahr 2017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76" t="s">
        <v>283</v>
      </c>
      <c r="C146" s="118" t="s">
        <v>284</v>
      </c>
      <c r="D146" s="119" t="str">
        <f>$D$12</f>
        <v>Jahr 2018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76"/>
      <c r="C147" s="73"/>
      <c r="D147" s="72" t="str">
        <f>$D$13</f>
        <v>Jahr 2017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76" t="s">
        <v>285</v>
      </c>
      <c r="C148" s="118" t="s">
        <v>286</v>
      </c>
      <c r="D148" s="119" t="str">
        <f>$D$12</f>
        <v>Jahr 2018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76"/>
      <c r="C149" s="73"/>
      <c r="D149" s="72" t="str">
        <f>$D$13</f>
        <v>Jahr 2017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76" t="s">
        <v>287</v>
      </c>
      <c r="C150" s="118" t="s">
        <v>288</v>
      </c>
      <c r="D150" s="119" t="str">
        <f>$D$12</f>
        <v>Jahr 2018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76"/>
      <c r="C151" s="73"/>
      <c r="D151" s="72" t="str">
        <f>$D$13</f>
        <v>Jahr 2017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76" t="s">
        <v>289</v>
      </c>
      <c r="C152" s="118" t="s">
        <v>290</v>
      </c>
      <c r="D152" s="119" t="str">
        <f>$D$12</f>
        <v>Jahr 2018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76"/>
      <c r="C153" s="73"/>
      <c r="D153" s="72" t="str">
        <f>$D$13</f>
        <v>Jahr 2017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76" t="s">
        <v>291</v>
      </c>
      <c r="C154" s="118" t="s">
        <v>292</v>
      </c>
      <c r="D154" s="119" t="str">
        <f>$D$12</f>
        <v>Jahr 2018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76"/>
      <c r="C155" s="73"/>
      <c r="D155" s="72" t="str">
        <f>$D$13</f>
        <v>Jahr 2017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76" t="s">
        <v>293</v>
      </c>
      <c r="C156" s="118" t="s">
        <v>294</v>
      </c>
      <c r="D156" s="119" t="str">
        <f>$D$12</f>
        <v>Jahr 2018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76"/>
      <c r="C157" s="73"/>
      <c r="D157" s="72" t="str">
        <f>$D$13</f>
        <v>Jahr 2017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76" t="s">
        <v>94</v>
      </c>
      <c r="C158" s="118" t="s">
        <v>95</v>
      </c>
      <c r="D158" s="119" t="str">
        <f>$D$12</f>
        <v>Jahr 2018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76"/>
      <c r="C159" s="73"/>
      <c r="D159" s="72" t="str">
        <f>$D$13</f>
        <v>Jahr 2017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76" t="s">
        <v>130</v>
      </c>
      <c r="C160" s="118" t="s">
        <v>131</v>
      </c>
      <c r="D160" s="119" t="str">
        <f>$D$12</f>
        <v>Jahr 2018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76"/>
      <c r="C161" s="73"/>
      <c r="D161" s="72" t="str">
        <f>$D$13</f>
        <v>Jahr 2017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76" t="s">
        <v>295</v>
      </c>
      <c r="C162" s="118" t="s">
        <v>296</v>
      </c>
      <c r="D162" s="119" t="str">
        <f>$D$12</f>
        <v>Jahr 2018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76"/>
      <c r="C163" s="73"/>
      <c r="D163" s="72" t="str">
        <f>$D$13</f>
        <v>Jahr 2017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76" t="s">
        <v>96</v>
      </c>
      <c r="C164" s="118" t="s">
        <v>97</v>
      </c>
      <c r="D164" s="119" t="str">
        <f>$D$12</f>
        <v>Jahr 2018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76"/>
      <c r="C165" s="73"/>
      <c r="D165" s="72" t="str">
        <f>$D$13</f>
        <v>Jahr 2017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76" t="s">
        <v>297</v>
      </c>
      <c r="C166" s="118" t="s">
        <v>298</v>
      </c>
      <c r="D166" s="119" t="str">
        <f>$D$12</f>
        <v>Jahr 2018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76"/>
      <c r="C167" s="73"/>
      <c r="D167" s="72" t="str">
        <f>$D$13</f>
        <v>Jahr 2017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76" t="s">
        <v>138</v>
      </c>
      <c r="C168" s="118" t="s">
        <v>139</v>
      </c>
      <c r="D168" s="119" t="str">
        <f>$D$12</f>
        <v>Jahr 2018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76"/>
      <c r="C169" s="73"/>
      <c r="D169" s="72" t="str">
        <f>$D$13</f>
        <v>Jahr 2017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76" t="s">
        <v>299</v>
      </c>
      <c r="C170" s="118" t="s">
        <v>300</v>
      </c>
      <c r="D170" s="119" t="str">
        <f>$D$12</f>
        <v>Jahr 2018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76"/>
      <c r="C171" s="73"/>
      <c r="D171" s="72" t="str">
        <f>$D$13</f>
        <v>Jahr 2017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76" t="s">
        <v>301</v>
      </c>
      <c r="C172" s="118" t="s">
        <v>302</v>
      </c>
      <c r="D172" s="119" t="str">
        <f>$D$12</f>
        <v>Jahr 2018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76"/>
      <c r="C173" s="73"/>
      <c r="D173" s="72" t="str">
        <f>$D$13</f>
        <v>Jahr 2017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76" t="s">
        <v>303</v>
      </c>
      <c r="C174" s="118" t="s">
        <v>304</v>
      </c>
      <c r="D174" s="119" t="str">
        <f>$D$12</f>
        <v>Jahr 2018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76"/>
      <c r="C175" s="73"/>
      <c r="D175" s="72" t="str">
        <f>$D$13</f>
        <v>Jahr 2017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76" t="s">
        <v>305</v>
      </c>
      <c r="C176" s="118" t="s">
        <v>306</v>
      </c>
      <c r="D176" s="119" t="str">
        <f>$D$12</f>
        <v>Jahr 2018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76"/>
      <c r="C177" s="73"/>
      <c r="D177" s="72" t="str">
        <f>$D$13</f>
        <v>Jahr 2017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76" t="s">
        <v>307</v>
      </c>
      <c r="C178" s="118" t="s">
        <v>308</v>
      </c>
      <c r="D178" s="119" t="str">
        <f>$D$12</f>
        <v>Jahr 2018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76"/>
      <c r="C179" s="73"/>
      <c r="D179" s="72" t="str">
        <f>$D$13</f>
        <v>Jahr 2017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76" t="s">
        <v>309</v>
      </c>
      <c r="C180" s="118" t="s">
        <v>310</v>
      </c>
      <c r="D180" s="119" t="str">
        <f>$D$12</f>
        <v>Jahr 2018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76"/>
      <c r="C181" s="73"/>
      <c r="D181" s="72" t="str">
        <f>$D$13</f>
        <v>Jahr 2017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76" t="s">
        <v>140</v>
      </c>
      <c r="C182" s="118" t="s">
        <v>141</v>
      </c>
      <c r="D182" s="119" t="str">
        <f>$D$12</f>
        <v>Jahr 2018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76"/>
      <c r="C183" s="73"/>
      <c r="D183" s="72" t="str">
        <f>$D$13</f>
        <v>Jahr 2017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76" t="s">
        <v>311</v>
      </c>
      <c r="C184" s="118" t="s">
        <v>312</v>
      </c>
      <c r="D184" s="119" t="str">
        <f>$D$12</f>
        <v>Jahr 2018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76"/>
      <c r="C185" s="73"/>
      <c r="D185" s="72" t="str">
        <f>$D$13</f>
        <v>Jahr 2017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76" t="s">
        <v>313</v>
      </c>
      <c r="C186" s="118" t="s">
        <v>314</v>
      </c>
      <c r="D186" s="119" t="str">
        <f>$D$12</f>
        <v>Jahr 2018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76"/>
      <c r="C187" s="73"/>
      <c r="D187" s="72" t="str">
        <f>$D$13</f>
        <v>Jahr 2017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76" t="s">
        <v>315</v>
      </c>
      <c r="C188" s="118" t="s">
        <v>316</v>
      </c>
      <c r="D188" s="119" t="str">
        <f>$D$12</f>
        <v>Jahr 2018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76"/>
      <c r="C189" s="73"/>
      <c r="D189" s="72" t="str">
        <f>$D$13</f>
        <v>Jahr 2017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76" t="s">
        <v>317</v>
      </c>
      <c r="C190" s="118" t="s">
        <v>318</v>
      </c>
      <c r="D190" s="119" t="str">
        <f>$D$12</f>
        <v>Jahr 2018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76"/>
      <c r="C191" s="73"/>
      <c r="D191" s="72" t="str">
        <f>$D$13</f>
        <v>Jahr 2017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76" t="s">
        <v>319</v>
      </c>
      <c r="C192" s="118" t="s">
        <v>320</v>
      </c>
      <c r="D192" s="119" t="str">
        <f>$D$12</f>
        <v>Jahr 2018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76"/>
      <c r="C193" s="73"/>
      <c r="D193" s="72" t="str">
        <f>$D$13</f>
        <v>Jahr 2017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76" t="s">
        <v>321</v>
      </c>
      <c r="C194" s="118" t="s">
        <v>322</v>
      </c>
      <c r="D194" s="119" t="str">
        <f>$D$12</f>
        <v>Jahr 2018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76"/>
      <c r="C195" s="73"/>
      <c r="D195" s="72" t="str">
        <f>$D$13</f>
        <v>Jahr 2017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76" t="s">
        <v>323</v>
      </c>
      <c r="C196" s="118" t="s">
        <v>324</v>
      </c>
      <c r="D196" s="119" t="str">
        <f>$D$12</f>
        <v>Jahr 2018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76"/>
      <c r="C197" s="73"/>
      <c r="D197" s="72" t="str">
        <f>$D$13</f>
        <v>Jahr 2017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76" t="s">
        <v>325</v>
      </c>
      <c r="C198" s="118" t="s">
        <v>326</v>
      </c>
      <c r="D198" s="119" t="str">
        <f>$D$12</f>
        <v>Jahr 2018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76"/>
      <c r="C199" s="73"/>
      <c r="D199" s="72" t="str">
        <f>$D$13</f>
        <v>Jahr 2017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76" t="s">
        <v>327</v>
      </c>
      <c r="C200" s="118" t="s">
        <v>328</v>
      </c>
      <c r="D200" s="119" t="str">
        <f>$D$12</f>
        <v>Jahr 2018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76"/>
      <c r="C201" s="73"/>
      <c r="D201" s="72" t="str">
        <f>$D$13</f>
        <v>Jahr 2017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76" t="s">
        <v>329</v>
      </c>
      <c r="C202" s="118" t="s">
        <v>330</v>
      </c>
      <c r="D202" s="119" t="str">
        <f>$D$12</f>
        <v>Jahr 2018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76"/>
      <c r="C203" s="73"/>
      <c r="D203" s="72" t="str">
        <f>$D$13</f>
        <v>Jahr 2017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76" t="s">
        <v>331</v>
      </c>
      <c r="C204" s="118" t="s">
        <v>332</v>
      </c>
      <c r="D204" s="119" t="str">
        <f>$D$12</f>
        <v>Jahr 2018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76"/>
      <c r="C205" s="73"/>
      <c r="D205" s="72" t="str">
        <f>$D$13</f>
        <v>Jahr 2017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76" t="s">
        <v>333</v>
      </c>
      <c r="C206" s="118" t="s">
        <v>334</v>
      </c>
      <c r="D206" s="119" t="str">
        <f>$D$12</f>
        <v>Jahr 2018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76"/>
      <c r="C207" s="73"/>
      <c r="D207" s="72" t="str">
        <f>$D$13</f>
        <v>Jahr 2017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76" t="s">
        <v>335</v>
      </c>
      <c r="C208" s="118" t="s">
        <v>336</v>
      </c>
      <c r="D208" s="119" t="str">
        <f>$D$12</f>
        <v>Jahr 2018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76"/>
      <c r="C209" s="73"/>
      <c r="D209" s="72" t="str">
        <f>$D$13</f>
        <v>Jahr 2017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76" t="s">
        <v>337</v>
      </c>
      <c r="C210" s="118" t="s">
        <v>338</v>
      </c>
      <c r="D210" s="119" t="str">
        <f>$D$12</f>
        <v>Jahr 2018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76"/>
      <c r="C211" s="73"/>
      <c r="D211" s="72" t="str">
        <f>$D$13</f>
        <v>Jahr 2017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76" t="s">
        <v>339</v>
      </c>
      <c r="C212" s="118" t="s">
        <v>340</v>
      </c>
      <c r="D212" s="119" t="str">
        <f>$D$12</f>
        <v>Jahr 2018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76"/>
      <c r="C213" s="73"/>
      <c r="D213" s="72" t="str">
        <f>$D$13</f>
        <v>Jahr 2017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76" t="s">
        <v>341</v>
      </c>
      <c r="C214" s="118" t="s">
        <v>342</v>
      </c>
      <c r="D214" s="119" t="str">
        <f>$D$12</f>
        <v>Jahr 2018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76"/>
      <c r="C215" s="73"/>
      <c r="D215" s="72" t="str">
        <f>$D$13</f>
        <v>Jahr 2017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76" t="s">
        <v>343</v>
      </c>
      <c r="C216" s="118" t="s">
        <v>344</v>
      </c>
      <c r="D216" s="119" t="str">
        <f>$D$12</f>
        <v>Jahr 2018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76"/>
      <c r="C217" s="73"/>
      <c r="D217" s="72" t="str">
        <f>$D$13</f>
        <v>Jahr 2017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76" t="s">
        <v>98</v>
      </c>
      <c r="C218" s="118" t="s">
        <v>99</v>
      </c>
      <c r="D218" s="119" t="str">
        <f>$D$12</f>
        <v>Jahr 2018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76"/>
      <c r="C219" s="73"/>
      <c r="D219" s="72" t="str">
        <f>$D$13</f>
        <v>Jahr 2017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76" t="s">
        <v>345</v>
      </c>
      <c r="C220" s="118" t="s">
        <v>346</v>
      </c>
      <c r="D220" s="119" t="str">
        <f>$D$12</f>
        <v>Jahr 2018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76"/>
      <c r="C221" s="73"/>
      <c r="D221" s="72" t="str">
        <f>$D$13</f>
        <v>Jahr 2017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76" t="s">
        <v>347</v>
      </c>
      <c r="C222" s="118" t="s">
        <v>348</v>
      </c>
      <c r="D222" s="119" t="str">
        <f>$D$12</f>
        <v>Jahr 2018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76"/>
      <c r="C223" s="73"/>
      <c r="D223" s="72" t="str">
        <f>$D$13</f>
        <v>Jahr 2017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76" t="s">
        <v>349</v>
      </c>
      <c r="C224" s="118" t="s">
        <v>350</v>
      </c>
      <c r="D224" s="119" t="str">
        <f>$D$12</f>
        <v>Jahr 2018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76"/>
      <c r="C225" s="73"/>
      <c r="D225" s="72" t="str">
        <f>$D$13</f>
        <v>Jahr 2017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76" t="s">
        <v>132</v>
      </c>
      <c r="C226" s="118" t="s">
        <v>133</v>
      </c>
      <c r="D226" s="119" t="str">
        <f>$D$12</f>
        <v>Jahr 2018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76"/>
      <c r="C227" s="73"/>
      <c r="D227" s="72" t="str">
        <f>$D$13</f>
        <v>Jahr 2017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76" t="s">
        <v>100</v>
      </c>
      <c r="C228" s="118" t="s">
        <v>101</v>
      </c>
      <c r="D228" s="119" t="str">
        <f>$D$12</f>
        <v>Jahr 2018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76"/>
      <c r="C229" s="73"/>
      <c r="D229" s="72" t="str">
        <f>$D$13</f>
        <v>Jahr 2017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76" t="s">
        <v>102</v>
      </c>
      <c r="C230" s="118" t="s">
        <v>103</v>
      </c>
      <c r="D230" s="119" t="str">
        <f>$D$12</f>
        <v>Jahr 2018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76"/>
      <c r="C231" s="73"/>
      <c r="D231" s="72" t="str">
        <f>$D$13</f>
        <v>Jahr 2017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76" t="s">
        <v>351</v>
      </c>
      <c r="C232" s="118" t="s">
        <v>352</v>
      </c>
      <c r="D232" s="119" t="str">
        <f>$D$12</f>
        <v>Jahr 2018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76"/>
      <c r="C233" s="73"/>
      <c r="D233" s="72" t="str">
        <f>$D$13</f>
        <v>Jahr 2017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76" t="s">
        <v>353</v>
      </c>
      <c r="C234" s="118" t="s">
        <v>354</v>
      </c>
      <c r="D234" s="119" t="str">
        <f>$D$12</f>
        <v>Jahr 2018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76"/>
      <c r="C235" s="73"/>
      <c r="D235" s="72" t="str">
        <f>$D$13</f>
        <v>Jahr 2017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76" t="s">
        <v>355</v>
      </c>
      <c r="C236" s="118" t="s">
        <v>356</v>
      </c>
      <c r="D236" s="119" t="str">
        <f>$D$12</f>
        <v>Jahr 2018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76"/>
      <c r="C237" s="73"/>
      <c r="D237" s="72" t="str">
        <f>$D$13</f>
        <v>Jahr 2017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76" t="s">
        <v>357</v>
      </c>
      <c r="C238" s="118" t="s">
        <v>358</v>
      </c>
      <c r="D238" s="119" t="str">
        <f>$D$12</f>
        <v>Jahr 2018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76"/>
      <c r="C239" s="73"/>
      <c r="D239" s="72" t="str">
        <f>$D$13</f>
        <v>Jahr 2017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76" t="s">
        <v>359</v>
      </c>
      <c r="C240" s="118" t="s">
        <v>360</v>
      </c>
      <c r="D240" s="119" t="str">
        <f>$D$12</f>
        <v>Jahr 2018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76"/>
      <c r="C241" s="73"/>
      <c r="D241" s="72" t="str">
        <f>$D$13</f>
        <v>Jahr 2017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76" t="s">
        <v>361</v>
      </c>
      <c r="C242" s="118" t="s">
        <v>362</v>
      </c>
      <c r="D242" s="119" t="str">
        <f>$D$12</f>
        <v>Jahr 2018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76"/>
      <c r="C243" s="73"/>
      <c r="D243" s="72" t="str">
        <f>$D$13</f>
        <v>Jahr 2017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76" t="s">
        <v>104</v>
      </c>
      <c r="C244" s="118" t="s">
        <v>105</v>
      </c>
      <c r="D244" s="119" t="str">
        <f>$D$12</f>
        <v>Jahr 2018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76"/>
      <c r="C245" s="73"/>
      <c r="D245" s="72" t="str">
        <f>$D$13</f>
        <v>Jahr 2017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76" t="s">
        <v>363</v>
      </c>
      <c r="C246" s="118" t="s">
        <v>364</v>
      </c>
      <c r="D246" s="119" t="str">
        <f>$D$12</f>
        <v>Jahr 2018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76"/>
      <c r="C247" s="73"/>
      <c r="D247" s="72" t="str">
        <f>$D$13</f>
        <v>Jahr 2017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76" t="s">
        <v>365</v>
      </c>
      <c r="C248" s="118" t="s">
        <v>366</v>
      </c>
      <c r="D248" s="119" t="str">
        <f>$D$12</f>
        <v>Jahr 2018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76"/>
      <c r="C249" s="73"/>
      <c r="D249" s="72" t="str">
        <f>$D$13</f>
        <v>Jahr 2017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76" t="s">
        <v>367</v>
      </c>
      <c r="C250" s="118" t="s">
        <v>368</v>
      </c>
      <c r="D250" s="119" t="str">
        <f>$D$12</f>
        <v>Jahr 2018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76"/>
      <c r="C251" s="73"/>
      <c r="D251" s="72" t="str">
        <f>$D$13</f>
        <v>Jahr 2017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76" t="s">
        <v>369</v>
      </c>
      <c r="C252" s="118" t="s">
        <v>370</v>
      </c>
      <c r="D252" s="119" t="str">
        <f>$D$12</f>
        <v>Jahr 2018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76"/>
      <c r="C253" s="73"/>
      <c r="D253" s="72" t="str">
        <f>$D$13</f>
        <v>Jahr 2017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76" t="s">
        <v>371</v>
      </c>
      <c r="C254" s="118" t="s">
        <v>372</v>
      </c>
      <c r="D254" s="119" t="str">
        <f>$D$12</f>
        <v>Jahr 2018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76"/>
      <c r="C255" s="73"/>
      <c r="D255" s="72" t="str">
        <f>$D$13</f>
        <v>Jahr 2017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76" t="s">
        <v>373</v>
      </c>
      <c r="C256" s="118" t="s">
        <v>374</v>
      </c>
      <c r="D256" s="119" t="str">
        <f>$D$12</f>
        <v>Jahr 2018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76"/>
      <c r="C257" s="73"/>
      <c r="D257" s="72" t="str">
        <f>$D$13</f>
        <v>Jahr 2017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76" t="s">
        <v>375</v>
      </c>
      <c r="C258" s="118" t="s">
        <v>376</v>
      </c>
      <c r="D258" s="119" t="str">
        <f>$D$12</f>
        <v>Jahr 2018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76"/>
      <c r="C259" s="73"/>
      <c r="D259" s="72" t="str">
        <f>$D$13</f>
        <v>Jahr 2017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76" t="s">
        <v>377</v>
      </c>
      <c r="C260" s="118" t="s">
        <v>378</v>
      </c>
      <c r="D260" s="119" t="str">
        <f>$D$12</f>
        <v>Jahr 2018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76"/>
      <c r="C261" s="73"/>
      <c r="D261" s="72" t="str">
        <f>$D$13</f>
        <v>Jahr 2017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76" t="s">
        <v>379</v>
      </c>
      <c r="C262" s="118" t="s">
        <v>380</v>
      </c>
      <c r="D262" s="119" t="str">
        <f>$D$12</f>
        <v>Jahr 2018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76"/>
      <c r="C263" s="73"/>
      <c r="D263" s="72" t="str">
        <f>$D$13</f>
        <v>Jahr 2017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76" t="s">
        <v>381</v>
      </c>
      <c r="C264" s="118" t="s">
        <v>382</v>
      </c>
      <c r="D264" s="119" t="str">
        <f>$D$12</f>
        <v>Jahr 2018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76"/>
      <c r="C265" s="73"/>
      <c r="D265" s="72" t="str">
        <f>$D$13</f>
        <v>Jahr 2017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76" t="s">
        <v>383</v>
      </c>
      <c r="C266" s="118" t="s">
        <v>384</v>
      </c>
      <c r="D266" s="119" t="str">
        <f>$D$12</f>
        <v>Jahr 2018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76"/>
      <c r="C267" s="73"/>
      <c r="D267" s="72" t="str">
        <f>$D$13</f>
        <v>Jahr 2017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76" t="s">
        <v>385</v>
      </c>
      <c r="C268" s="118" t="s">
        <v>386</v>
      </c>
      <c r="D268" s="119" t="str">
        <f>$D$12</f>
        <v>Jahr 2018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76"/>
      <c r="C269" s="73"/>
      <c r="D269" s="72" t="str">
        <f>$D$13</f>
        <v>Jahr 2017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76" t="s">
        <v>387</v>
      </c>
      <c r="C270" s="118" t="s">
        <v>388</v>
      </c>
      <c r="D270" s="119" t="str">
        <f>$D$12</f>
        <v>Jahr 2018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76"/>
      <c r="C271" s="73"/>
      <c r="D271" s="72" t="str">
        <f>$D$13</f>
        <v>Jahr 2017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76" t="s">
        <v>389</v>
      </c>
      <c r="C272" s="118" t="s">
        <v>390</v>
      </c>
      <c r="D272" s="119" t="str">
        <f>$D$12</f>
        <v>Jahr 2018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76"/>
      <c r="C273" s="73"/>
      <c r="D273" s="72" t="str">
        <f>$D$13</f>
        <v>Jahr 2017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76" t="s">
        <v>391</v>
      </c>
      <c r="C274" s="118" t="s">
        <v>392</v>
      </c>
      <c r="D274" s="119" t="str">
        <f>$D$12</f>
        <v>Jahr 2018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76"/>
      <c r="C275" s="73"/>
      <c r="D275" s="72" t="str">
        <f>$D$13</f>
        <v>Jahr 2017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76" t="s">
        <v>393</v>
      </c>
      <c r="C276" s="118" t="s">
        <v>394</v>
      </c>
      <c r="D276" s="119" t="str">
        <f>$D$12</f>
        <v>Jahr 2018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76"/>
      <c r="C277" s="73"/>
      <c r="D277" s="72" t="str">
        <f>$D$13</f>
        <v>Jahr 2017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76" t="s">
        <v>395</v>
      </c>
      <c r="C278" s="118" t="s">
        <v>396</v>
      </c>
      <c r="D278" s="119" t="str">
        <f>$D$12</f>
        <v>Jahr 2018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76"/>
      <c r="C279" s="73"/>
      <c r="D279" s="72" t="str">
        <f>$D$13</f>
        <v>Jahr 2017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76" t="s">
        <v>397</v>
      </c>
      <c r="C280" s="118" t="s">
        <v>398</v>
      </c>
      <c r="D280" s="119" t="str">
        <f>$D$12</f>
        <v>Jahr 2018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76"/>
      <c r="C281" s="73"/>
      <c r="D281" s="72" t="str">
        <f>$D$13</f>
        <v>Jahr 2017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76" t="s">
        <v>106</v>
      </c>
      <c r="C282" s="118" t="s">
        <v>107</v>
      </c>
      <c r="D282" s="119" t="str">
        <f>$D$12</f>
        <v>Jahr 2018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76"/>
      <c r="C283" s="73"/>
      <c r="D283" s="72" t="str">
        <f>$D$13</f>
        <v>Jahr 2017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76" t="s">
        <v>399</v>
      </c>
      <c r="C284" s="118" t="s">
        <v>400</v>
      </c>
      <c r="D284" s="119" t="str">
        <f>$D$12</f>
        <v>Jahr 2018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76"/>
      <c r="C285" s="73"/>
      <c r="D285" s="72" t="str">
        <f>$D$13</f>
        <v>Jahr 2017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76" t="s">
        <v>401</v>
      </c>
      <c r="C286" s="118" t="s">
        <v>402</v>
      </c>
      <c r="D286" s="119" t="str">
        <f>$D$12</f>
        <v>Jahr 2018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76"/>
      <c r="C287" s="73"/>
      <c r="D287" s="72" t="str">
        <f>$D$13</f>
        <v>Jahr 2017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76" t="s">
        <v>134</v>
      </c>
      <c r="C288" s="118" t="s">
        <v>135</v>
      </c>
      <c r="D288" s="119" t="str">
        <f>$D$12</f>
        <v>Jahr 2018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76"/>
      <c r="C289" s="73"/>
      <c r="D289" s="72" t="str">
        <f>$D$13</f>
        <v>Jahr 2017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76" t="s">
        <v>403</v>
      </c>
      <c r="C290" s="118" t="s">
        <v>404</v>
      </c>
      <c r="D290" s="119" t="str">
        <f>$D$12</f>
        <v>Jahr 2018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76"/>
      <c r="C291" s="73"/>
      <c r="D291" s="72" t="str">
        <f>$D$13</f>
        <v>Jahr 2017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76" t="s">
        <v>108</v>
      </c>
      <c r="C292" s="118" t="s">
        <v>109</v>
      </c>
      <c r="D292" s="119" t="str">
        <f>$D$12</f>
        <v>Jahr 2018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76"/>
      <c r="C293" s="73"/>
      <c r="D293" s="72" t="str">
        <f>$D$13</f>
        <v>Jahr 2017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76" t="s">
        <v>405</v>
      </c>
      <c r="C294" s="118" t="s">
        <v>406</v>
      </c>
      <c r="D294" s="119" t="str">
        <f>$D$12</f>
        <v>Jahr 2018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76"/>
      <c r="C295" s="73"/>
      <c r="D295" s="72" t="str">
        <f>$D$13</f>
        <v>Jahr 2017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76" t="s">
        <v>407</v>
      </c>
      <c r="C296" s="118" t="s">
        <v>408</v>
      </c>
      <c r="D296" s="119" t="str">
        <f>$D$12</f>
        <v>Jahr 2018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76"/>
      <c r="C297" s="73"/>
      <c r="D297" s="72" t="str">
        <f>$D$13</f>
        <v>Jahr 2017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76" t="s">
        <v>409</v>
      </c>
      <c r="C298" s="118" t="s">
        <v>410</v>
      </c>
      <c r="D298" s="119" t="str">
        <f>$D$12</f>
        <v>Jahr 2018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76"/>
      <c r="C299" s="73"/>
      <c r="D299" s="72" t="str">
        <f>$D$13</f>
        <v>Jahr 2017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76" t="s">
        <v>411</v>
      </c>
      <c r="C300" s="118" t="s">
        <v>412</v>
      </c>
      <c r="D300" s="119" t="str">
        <f>$D$12</f>
        <v>Jahr 2018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76"/>
      <c r="C301" s="73"/>
      <c r="D301" s="72" t="str">
        <f>$D$13</f>
        <v>Jahr 2017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76" t="s">
        <v>413</v>
      </c>
      <c r="C302" s="118" t="s">
        <v>414</v>
      </c>
      <c r="D302" s="119" t="str">
        <f>$D$12</f>
        <v>Jahr 2018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76"/>
      <c r="C303" s="73"/>
      <c r="D303" s="72" t="str">
        <f>$D$13</f>
        <v>Jahr 2017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76" t="s">
        <v>415</v>
      </c>
      <c r="C304" s="118" t="s">
        <v>416</v>
      </c>
      <c r="D304" s="119" t="str">
        <f>$D$12</f>
        <v>Jahr 2018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76"/>
      <c r="C305" s="73"/>
      <c r="D305" s="72" t="str">
        <f>$D$13</f>
        <v>Jahr 2017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76" t="s">
        <v>417</v>
      </c>
      <c r="C306" s="118" t="s">
        <v>418</v>
      </c>
      <c r="D306" s="119" t="str">
        <f>$D$12</f>
        <v>Jahr 2018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76"/>
      <c r="C307" s="73"/>
      <c r="D307" s="72" t="str">
        <f>$D$13</f>
        <v>Jahr 2017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76" t="s">
        <v>419</v>
      </c>
      <c r="C308" s="118" t="s">
        <v>420</v>
      </c>
      <c r="D308" s="119" t="str">
        <f>$D$12</f>
        <v>Jahr 2018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76"/>
      <c r="C309" s="73"/>
      <c r="D309" s="72" t="str">
        <f>$D$13</f>
        <v>Jahr 2017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76" t="s">
        <v>421</v>
      </c>
      <c r="C310" s="118" t="s">
        <v>422</v>
      </c>
      <c r="D310" s="119" t="str">
        <f>$D$12</f>
        <v>Jahr 2018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76"/>
      <c r="C311" s="73"/>
      <c r="D311" s="72" t="str">
        <f>$D$13</f>
        <v>Jahr 2017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76" t="s">
        <v>110</v>
      </c>
      <c r="C312" s="118" t="s">
        <v>111</v>
      </c>
      <c r="D312" s="119" t="str">
        <f>$D$12</f>
        <v>Jahr 2018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76"/>
      <c r="C313" s="73"/>
      <c r="D313" s="72" t="str">
        <f>$D$13</f>
        <v>Jahr 2017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76" t="s">
        <v>112</v>
      </c>
      <c r="C314" s="118" t="s">
        <v>113</v>
      </c>
      <c r="D314" s="119" t="str">
        <f>$D$12</f>
        <v>Jahr 2018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76"/>
      <c r="C315" s="73"/>
      <c r="D315" s="72" t="str">
        <f>$D$13</f>
        <v>Jahr 2017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76" t="s">
        <v>423</v>
      </c>
      <c r="C316" s="118" t="s">
        <v>424</v>
      </c>
      <c r="D316" s="119" t="str">
        <f>$D$12</f>
        <v>Jahr 2018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76"/>
      <c r="C317" s="73"/>
      <c r="D317" s="72" t="str">
        <f>$D$13</f>
        <v>Jahr 2017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76" t="s">
        <v>425</v>
      </c>
      <c r="C318" s="118" t="s">
        <v>426</v>
      </c>
      <c r="D318" s="119" t="str">
        <f>$D$12</f>
        <v>Jahr 2018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76"/>
      <c r="C319" s="73"/>
      <c r="D319" s="72" t="str">
        <f>$D$13</f>
        <v>Jahr 2017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76" t="s">
        <v>114</v>
      </c>
      <c r="C320" s="118" t="s">
        <v>115</v>
      </c>
      <c r="D320" s="119" t="str">
        <f>$D$12</f>
        <v>Jahr 2018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76"/>
      <c r="C321" s="73"/>
      <c r="D321" s="72" t="str">
        <f>$D$13</f>
        <v>Jahr 2017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76" t="s">
        <v>427</v>
      </c>
      <c r="C322" s="118" t="s">
        <v>428</v>
      </c>
      <c r="D322" s="119" t="str">
        <f>$D$12</f>
        <v>Jahr 2018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76"/>
      <c r="C323" s="73"/>
      <c r="D323" s="72" t="str">
        <f>$D$13</f>
        <v>Jahr 2017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76" t="s">
        <v>429</v>
      </c>
      <c r="C324" s="118" t="s">
        <v>430</v>
      </c>
      <c r="D324" s="119" t="str">
        <f>$D$12</f>
        <v>Jahr 2018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76"/>
      <c r="C325" s="73"/>
      <c r="D325" s="72" t="str">
        <f>$D$13</f>
        <v>Jahr 2017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76" t="s">
        <v>431</v>
      </c>
      <c r="C326" s="118" t="s">
        <v>432</v>
      </c>
      <c r="D326" s="119" t="str">
        <f>$D$12</f>
        <v>Jahr 2018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76"/>
      <c r="C327" s="73"/>
      <c r="D327" s="72" t="str">
        <f>$D$13</f>
        <v>Jahr 2017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76" t="s">
        <v>433</v>
      </c>
      <c r="C328" s="118" t="s">
        <v>434</v>
      </c>
      <c r="D328" s="119" t="str">
        <f>$D$12</f>
        <v>Jahr 2018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76"/>
      <c r="C329" s="73"/>
      <c r="D329" s="72" t="str">
        <f>$D$13</f>
        <v>Jahr 2017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76" t="s">
        <v>435</v>
      </c>
      <c r="C330" s="118" t="s">
        <v>436</v>
      </c>
      <c r="D330" s="119" t="str">
        <f>$D$12</f>
        <v>Jahr 2018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76"/>
      <c r="C331" s="73"/>
      <c r="D331" s="72" t="str">
        <f>$D$13</f>
        <v>Jahr 2017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76" t="s">
        <v>437</v>
      </c>
      <c r="C332" s="118" t="s">
        <v>438</v>
      </c>
      <c r="D332" s="119" t="str">
        <f>$D$12</f>
        <v>Jahr 2018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76"/>
      <c r="C333" s="73"/>
      <c r="D333" s="72" t="str">
        <f>$D$13</f>
        <v>Jahr 2017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76" t="s">
        <v>439</v>
      </c>
      <c r="C334" s="118" t="s">
        <v>440</v>
      </c>
      <c r="D334" s="119" t="str">
        <f>$D$12</f>
        <v>Jahr 2018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76"/>
      <c r="C335" s="73"/>
      <c r="D335" s="72" t="str">
        <f>$D$13</f>
        <v>Jahr 2017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76" t="s">
        <v>116</v>
      </c>
      <c r="C336" s="118" t="s">
        <v>117</v>
      </c>
      <c r="D336" s="119" t="str">
        <f>$D$12</f>
        <v>Jahr 2018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76"/>
      <c r="C337" s="73"/>
      <c r="D337" s="72" t="str">
        <f>$D$13</f>
        <v>Jahr 2017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76" t="s">
        <v>136</v>
      </c>
      <c r="C338" s="118" t="s">
        <v>137</v>
      </c>
      <c r="D338" s="119" t="str">
        <f>$D$12</f>
        <v>Jahr 2018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76"/>
      <c r="C339" s="73"/>
      <c r="D339" s="72" t="str">
        <f>$D$13</f>
        <v>Jahr 2017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76" t="s">
        <v>441</v>
      </c>
      <c r="C340" s="118" t="s">
        <v>442</v>
      </c>
      <c r="D340" s="119" t="str">
        <f>$D$12</f>
        <v>Jahr 2018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76"/>
      <c r="C341" s="73"/>
      <c r="D341" s="72" t="str">
        <f>$D$13</f>
        <v>Jahr 2017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76" t="s">
        <v>443</v>
      </c>
      <c r="C342" s="118" t="s">
        <v>444</v>
      </c>
      <c r="D342" s="119" t="str">
        <f>$D$12</f>
        <v>Jahr 2018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76"/>
      <c r="C343" s="73"/>
      <c r="D343" s="72" t="str">
        <f>$D$13</f>
        <v>Jahr 2017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76" t="s">
        <v>445</v>
      </c>
      <c r="C344" s="118" t="s">
        <v>446</v>
      </c>
      <c r="D344" s="119" t="str">
        <f>$D$12</f>
        <v>Jahr 2018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76"/>
      <c r="C345" s="73"/>
      <c r="D345" s="72" t="str">
        <f>$D$13</f>
        <v>Jahr 2017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76" t="s">
        <v>447</v>
      </c>
      <c r="C346" s="118" t="s">
        <v>448</v>
      </c>
      <c r="D346" s="119" t="str">
        <f>$D$12</f>
        <v>Jahr 2018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76"/>
      <c r="C347" s="73"/>
      <c r="D347" s="72" t="str">
        <f>$D$13</f>
        <v>Jahr 2017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76" t="s">
        <v>449</v>
      </c>
      <c r="C348" s="118" t="s">
        <v>450</v>
      </c>
      <c r="D348" s="119" t="str">
        <f>$D$12</f>
        <v>Jahr 2018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76"/>
      <c r="C349" s="73"/>
      <c r="D349" s="72" t="str">
        <f>$D$13</f>
        <v>Jahr 2017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76" t="s">
        <v>451</v>
      </c>
      <c r="C350" s="118" t="s">
        <v>452</v>
      </c>
      <c r="D350" s="119" t="str">
        <f>$D$12</f>
        <v>Jahr 2018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76"/>
      <c r="C351" s="73"/>
      <c r="D351" s="72" t="str">
        <f>$D$13</f>
        <v>Jahr 2017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76" t="s">
        <v>118</v>
      </c>
      <c r="C352" s="118" t="s">
        <v>119</v>
      </c>
      <c r="D352" s="119" t="str">
        <f>$D$12</f>
        <v>Jahr 2018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76"/>
      <c r="C353" s="73"/>
      <c r="D353" s="72" t="str">
        <f>$D$13</f>
        <v>Jahr 2017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76" t="s">
        <v>120</v>
      </c>
      <c r="C354" s="118" t="s">
        <v>121</v>
      </c>
      <c r="D354" s="119" t="str">
        <f>$D$12</f>
        <v>Jahr 2018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76"/>
      <c r="C355" s="73"/>
      <c r="D355" s="72" t="str">
        <f>$D$13</f>
        <v>Jahr 2017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76" t="s">
        <v>453</v>
      </c>
      <c r="C356" s="118" t="s">
        <v>454</v>
      </c>
      <c r="D356" s="119" t="str">
        <f>$D$12</f>
        <v>Jahr 2018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76"/>
      <c r="C357" s="73"/>
      <c r="D357" s="72" t="str">
        <f>$D$13</f>
        <v>Jahr 2017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76" t="s">
        <v>122</v>
      </c>
      <c r="C358" s="118" t="s">
        <v>123</v>
      </c>
      <c r="D358" s="119" t="str">
        <f>$D$12</f>
        <v>Jahr 2018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76"/>
      <c r="C359" s="73"/>
      <c r="D359" s="72" t="str">
        <f>$D$13</f>
        <v>Jahr 2017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76" t="s">
        <v>455</v>
      </c>
      <c r="C360" s="118" t="s">
        <v>456</v>
      </c>
      <c r="D360" s="119" t="str">
        <f>$D$12</f>
        <v>Jahr 2018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76"/>
      <c r="C361" s="73"/>
      <c r="D361" s="72" t="str">
        <f>$D$13</f>
        <v>Jahr 2017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76" t="s">
        <v>457</v>
      </c>
      <c r="C362" s="118" t="s">
        <v>458</v>
      </c>
      <c r="D362" s="119" t="str">
        <f>$D$12</f>
        <v>Jahr 2018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76"/>
      <c r="C363" s="73"/>
      <c r="D363" s="72" t="str">
        <f>$D$13</f>
        <v>Jahr 2017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76" t="s">
        <v>459</v>
      </c>
      <c r="C364" s="118" t="s">
        <v>460</v>
      </c>
      <c r="D364" s="119" t="str">
        <f>$D$12</f>
        <v>Jahr 2018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76"/>
      <c r="C365" s="73"/>
      <c r="D365" s="72" t="str">
        <f>$D$13</f>
        <v>Jahr 2017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76" t="s">
        <v>461</v>
      </c>
      <c r="C366" s="118" t="s">
        <v>462</v>
      </c>
      <c r="D366" s="119" t="str">
        <f>$D$12</f>
        <v>Jahr 2018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76"/>
      <c r="C367" s="73"/>
      <c r="D367" s="72" t="str">
        <f>$D$13</f>
        <v>Jahr 2017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76" t="s">
        <v>463</v>
      </c>
      <c r="C368" s="118" t="s">
        <v>464</v>
      </c>
      <c r="D368" s="119" t="str">
        <f>$D$12</f>
        <v>Jahr 2018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76"/>
      <c r="C369" s="73"/>
      <c r="D369" s="72" t="str">
        <f>$D$13</f>
        <v>Jahr 2017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76" t="s">
        <v>465</v>
      </c>
      <c r="C370" s="118" t="s">
        <v>466</v>
      </c>
      <c r="D370" s="119" t="str">
        <f>$D$12</f>
        <v>Jahr 2018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76"/>
      <c r="C371" s="73"/>
      <c r="D371" s="72" t="str">
        <f>$D$13</f>
        <v>Jahr 2017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76" t="s">
        <v>467</v>
      </c>
      <c r="C372" s="118" t="s">
        <v>468</v>
      </c>
      <c r="D372" s="119" t="str">
        <f>$D$12</f>
        <v>Jahr 2018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76"/>
      <c r="C373" s="73"/>
      <c r="D373" s="72" t="str">
        <f>$D$13</f>
        <v>Jahr 2017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76" t="s">
        <v>469</v>
      </c>
      <c r="C374" s="118" t="s">
        <v>470</v>
      </c>
      <c r="D374" s="119" t="str">
        <f>$D$12</f>
        <v>Jahr 2018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76"/>
      <c r="C375" s="73"/>
      <c r="D375" s="72" t="str">
        <f>$D$13</f>
        <v>Jahr 2017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76" t="s">
        <v>471</v>
      </c>
      <c r="C376" s="118" t="s">
        <v>472</v>
      </c>
      <c r="D376" s="119" t="str">
        <f>$D$12</f>
        <v>Jahr 2018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76"/>
      <c r="C377" s="73"/>
      <c r="D377" s="72" t="str">
        <f>$D$13</f>
        <v>Jahr 2017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76" t="s">
        <v>473</v>
      </c>
      <c r="C378" s="118" t="s">
        <v>474</v>
      </c>
      <c r="D378" s="119" t="str">
        <f>$D$12</f>
        <v>Jahr 2018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76"/>
      <c r="C379" s="73"/>
      <c r="D379" s="72" t="str">
        <f>$D$13</f>
        <v>Jahr 2017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76" t="s">
        <v>475</v>
      </c>
      <c r="C380" s="118" t="s">
        <v>476</v>
      </c>
      <c r="D380" s="119" t="str">
        <f>$D$12</f>
        <v>Jahr 2018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76"/>
      <c r="C381" s="73"/>
      <c r="D381" s="72" t="str">
        <f>$D$13</f>
        <v>Jahr 2017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76" t="s">
        <v>477</v>
      </c>
      <c r="C382" s="118" t="s">
        <v>478</v>
      </c>
      <c r="D382" s="119" t="str">
        <f>$D$12</f>
        <v>Jahr 2018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76"/>
      <c r="C383" s="73"/>
      <c r="D383" s="72" t="str">
        <f>$D$13</f>
        <v>Jahr 2017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76" t="s">
        <v>479</v>
      </c>
      <c r="C384" s="118" t="s">
        <v>480</v>
      </c>
      <c r="D384" s="119" t="str">
        <f>$D$12</f>
        <v>Jahr 2018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76"/>
      <c r="C385" s="73"/>
      <c r="D385" s="72" t="str">
        <f>$D$13</f>
        <v>Jahr 2017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76" t="s">
        <v>481</v>
      </c>
      <c r="C386" s="118" t="s">
        <v>482</v>
      </c>
      <c r="D386" s="119" t="str">
        <f>$D$12</f>
        <v>Jahr 2018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76"/>
      <c r="C387" s="73"/>
      <c r="D387" s="72" t="str">
        <f>$D$13</f>
        <v>Jahr 2017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76" t="s">
        <v>483</v>
      </c>
      <c r="C388" s="118" t="s">
        <v>484</v>
      </c>
      <c r="D388" s="119" t="str">
        <f>$D$12</f>
        <v>Jahr 2018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76"/>
      <c r="C389" s="73"/>
      <c r="D389" s="72" t="str">
        <f>$D$13</f>
        <v>Jahr 2017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76" t="s">
        <v>485</v>
      </c>
      <c r="C390" s="118" t="s">
        <v>486</v>
      </c>
      <c r="D390" s="119" t="str">
        <f>$D$12</f>
        <v>Jahr 2018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76"/>
      <c r="C391" s="73"/>
      <c r="D391" s="72" t="str">
        <f>$D$13</f>
        <v>Jahr 2017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76" t="s">
        <v>487</v>
      </c>
      <c r="C392" s="118" t="s">
        <v>488</v>
      </c>
      <c r="D392" s="119" t="str">
        <f>$D$12</f>
        <v>Jahr 2018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76"/>
      <c r="C393" s="73"/>
      <c r="D393" s="72" t="str">
        <f>$D$13</f>
        <v>Jahr 2017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76" t="s">
        <v>124</v>
      </c>
      <c r="C394" s="118" t="s">
        <v>125</v>
      </c>
      <c r="D394" s="119" t="str">
        <f>$D$12</f>
        <v>Jahr 2018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76"/>
      <c r="C395" s="73"/>
      <c r="D395" s="72" t="str">
        <f>$D$13</f>
        <v>Jahr 2017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76" t="s">
        <v>489</v>
      </c>
      <c r="C396" s="118" t="s">
        <v>490</v>
      </c>
      <c r="D396" s="119" t="str">
        <f>$D$12</f>
        <v>Jahr 2018</v>
      </c>
      <c r="E396" s="192">
        <f t="shared" ref="E396:E459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76"/>
      <c r="C397" s="73"/>
      <c r="D397" s="72" t="str">
        <f>$D$13</f>
        <v>Jahr 2017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76" t="s">
        <v>491</v>
      </c>
      <c r="C398" s="118" t="s">
        <v>492</v>
      </c>
      <c r="D398" s="119" t="str">
        <f>$D$12</f>
        <v>Jahr 2018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76"/>
      <c r="C399" s="73"/>
      <c r="D399" s="72" t="str">
        <f>$D$13</f>
        <v>Jahr 2017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76" t="s">
        <v>493</v>
      </c>
      <c r="C400" s="118" t="s">
        <v>494</v>
      </c>
      <c r="D400" s="119" t="str">
        <f>$D$12</f>
        <v>Jahr 2018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76"/>
      <c r="C401" s="73"/>
      <c r="D401" s="72" t="str">
        <f>$D$13</f>
        <v>Jahr 2017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76" t="s">
        <v>495</v>
      </c>
      <c r="C402" s="118" t="s">
        <v>496</v>
      </c>
      <c r="D402" s="119" t="str">
        <f>$D$12</f>
        <v>Jahr 2018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76"/>
      <c r="C403" s="73"/>
      <c r="D403" s="72" t="str">
        <f>$D$13</f>
        <v>Jahr 2017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76" t="s">
        <v>497</v>
      </c>
      <c r="C404" s="118" t="s">
        <v>498</v>
      </c>
      <c r="D404" s="119" t="str">
        <f>$D$12</f>
        <v>Jahr 2018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76"/>
      <c r="C405" s="73"/>
      <c r="D405" s="72" t="str">
        <f>$D$13</f>
        <v>Jahr 2017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76" t="s">
        <v>499</v>
      </c>
      <c r="C406" s="118" t="s">
        <v>500</v>
      </c>
      <c r="D406" s="119" t="str">
        <f>$D$12</f>
        <v>Jahr 2018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76"/>
      <c r="C407" s="73"/>
      <c r="D407" s="72" t="str">
        <f>$D$13</f>
        <v>Jahr 2017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76" t="s">
        <v>126</v>
      </c>
      <c r="C408" s="118" t="s">
        <v>127</v>
      </c>
      <c r="D408" s="119" t="str">
        <f>$D$12</f>
        <v>Jahr 2018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76"/>
      <c r="C409" s="73"/>
      <c r="D409" s="72" t="str">
        <f>$D$13</f>
        <v>Jahr 2017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76" t="s">
        <v>501</v>
      </c>
      <c r="C410" s="118" t="s">
        <v>502</v>
      </c>
      <c r="D410" s="119" t="str">
        <f>$D$12</f>
        <v>Jahr 2018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76"/>
      <c r="C411" s="73"/>
      <c r="D411" s="72" t="str">
        <f>$D$13</f>
        <v>Jahr 2017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76" t="s">
        <v>142</v>
      </c>
      <c r="C412" s="118" t="s">
        <v>143</v>
      </c>
      <c r="D412" s="119" t="str">
        <f>$D$12</f>
        <v>Jahr 2018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76"/>
      <c r="C413" s="73"/>
      <c r="D413" s="72" t="str">
        <f>$D$13</f>
        <v>Jahr 2017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76" t="s">
        <v>503</v>
      </c>
      <c r="C414" s="118" t="s">
        <v>504</v>
      </c>
      <c r="D414" s="119" t="str">
        <f>$D$12</f>
        <v>Jahr 2018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76"/>
      <c r="C415" s="73"/>
      <c r="D415" s="72" t="str">
        <f>$D$13</f>
        <v>Jahr 2017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76" t="s">
        <v>505</v>
      </c>
      <c r="C416" s="118" t="s">
        <v>506</v>
      </c>
      <c r="D416" s="119" t="str">
        <f>$D$12</f>
        <v>Jahr 2018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76"/>
      <c r="C417" s="73"/>
      <c r="D417" s="72" t="str">
        <f>$D$13</f>
        <v>Jahr 2017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76" t="s">
        <v>507</v>
      </c>
      <c r="C418" s="118" t="s">
        <v>508</v>
      </c>
      <c r="D418" s="119" t="str">
        <f>$D$12</f>
        <v>Jahr 2018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76"/>
      <c r="C419" s="73"/>
      <c r="D419" s="72" t="str">
        <f>$D$13</f>
        <v>Jahr 2017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76" t="s">
        <v>509</v>
      </c>
      <c r="C420" s="118" t="s">
        <v>510</v>
      </c>
      <c r="D420" s="119" t="str">
        <f>$D$12</f>
        <v>Jahr 2018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76"/>
      <c r="C421" s="73"/>
      <c r="D421" s="72" t="str">
        <f>$D$13</f>
        <v>Jahr 2017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76" t="s">
        <v>511</v>
      </c>
      <c r="C422" s="118" t="s">
        <v>512</v>
      </c>
      <c r="D422" s="119" t="str">
        <f>$D$12</f>
        <v>Jahr 2018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76"/>
      <c r="C423" s="73"/>
      <c r="D423" s="72" t="str">
        <f>$D$13</f>
        <v>Jahr 2017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76" t="s">
        <v>513</v>
      </c>
      <c r="C424" s="118" t="s">
        <v>514</v>
      </c>
      <c r="D424" s="119" t="str">
        <f>$D$12</f>
        <v>Jahr 2018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76"/>
      <c r="C425" s="73"/>
      <c r="D425" s="72" t="str">
        <f>$D$13</f>
        <v>Jahr 2017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76" t="s">
        <v>515</v>
      </c>
      <c r="C426" s="118" t="s">
        <v>516</v>
      </c>
      <c r="D426" s="119" t="str">
        <f>$D$12</f>
        <v>Jahr 2018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76"/>
      <c r="C427" s="73"/>
      <c r="D427" s="72" t="str">
        <f>$D$13</f>
        <v>Jahr 2017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76" t="s">
        <v>517</v>
      </c>
      <c r="C428" s="118" t="s">
        <v>518</v>
      </c>
      <c r="D428" s="119" t="str">
        <f>$D$12</f>
        <v>Jahr 2018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76"/>
      <c r="C429" s="73"/>
      <c r="D429" s="72" t="str">
        <f>$D$13</f>
        <v>Jahr 2017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76" t="s">
        <v>519</v>
      </c>
      <c r="C430" s="118" t="s">
        <v>520</v>
      </c>
      <c r="D430" s="119" t="str">
        <f>$D$12</f>
        <v>Jahr 2018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76"/>
      <c r="C431" s="73"/>
      <c r="D431" s="72" t="str">
        <f>$D$13</f>
        <v>Jahr 2017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76" t="s">
        <v>128</v>
      </c>
      <c r="C432" s="118" t="s">
        <v>129</v>
      </c>
      <c r="D432" s="119" t="str">
        <f>$D$12</f>
        <v>Jahr 2018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73"/>
      <c r="D433" s="72" t="str">
        <f>$D$13</f>
        <v>Jahr 2017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76"/>
    </row>
    <row r="435" spans="3:9" ht="12.75" customHeight="1" x14ac:dyDescent="0.2">
      <c r="C435" s="50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54" customWidth="1"/>
    <col min="2" max="2" width="11.5703125" style="176" hidden="1" customWidth="1"/>
    <col min="3" max="3" width="22.7109375" style="54" customWidth="1"/>
    <col min="4" max="4" width="8.7109375" style="54" customWidth="1"/>
    <col min="5" max="5" width="20.7109375" style="54" customWidth="1"/>
    <col min="6" max="7" width="19.7109375" style="54" customWidth="1"/>
    <col min="8" max="257" width="11.42578125" style="54" customWidth="1"/>
    <col min="258" max="1025" width="11.42578125" style="76" customWidth="1"/>
  </cols>
  <sheetData>
    <row r="1" spans="1:11" ht="5.0999999999999996" customHeight="1" x14ac:dyDescent="0.2">
      <c r="A1"/>
      <c r="B1" s="76"/>
      <c r="C1" s="76"/>
      <c r="D1" s="76"/>
      <c r="E1" s="76"/>
      <c r="F1" s="76"/>
      <c r="G1" s="76"/>
      <c r="H1" s="76"/>
      <c r="K1" s="76"/>
    </row>
    <row r="2" spans="1:11" ht="12.75" customHeight="1" x14ac:dyDescent="0.2">
      <c r="B2" s="76"/>
      <c r="C2" s="176" t="s">
        <v>521</v>
      </c>
      <c r="D2" s="76"/>
      <c r="E2" s="76"/>
      <c r="F2" s="76"/>
      <c r="G2" s="76"/>
      <c r="H2" s="76"/>
      <c r="K2" s="76"/>
    </row>
    <row r="3" spans="1:11" ht="12.75" customHeight="1" x14ac:dyDescent="0.2">
      <c r="B3" s="76"/>
      <c r="C3" s="83"/>
      <c r="D3" s="76"/>
      <c r="E3" s="76"/>
      <c r="F3" s="76"/>
      <c r="G3" s="76"/>
      <c r="H3" s="76"/>
      <c r="K3" s="76"/>
    </row>
    <row r="4" spans="1:11" ht="12.75" customHeight="1" x14ac:dyDescent="0.2">
      <c r="B4" s="76"/>
      <c r="C4" s="317" t="s">
        <v>522</v>
      </c>
      <c r="D4" s="305"/>
      <c r="E4" s="305"/>
      <c r="F4" s="305"/>
      <c r="G4" s="305"/>
      <c r="H4" s="84"/>
      <c r="K4" s="84"/>
    </row>
    <row r="5" spans="1:11" ht="21.75" customHeight="1" x14ac:dyDescent="0.2">
      <c r="B5" s="76"/>
      <c r="C5" s="312" t="s">
        <v>523</v>
      </c>
      <c r="D5" s="305"/>
      <c r="E5" s="305"/>
      <c r="F5" s="305"/>
      <c r="G5" s="305"/>
      <c r="H5" s="84"/>
      <c r="K5" s="84"/>
    </row>
    <row r="6" spans="1:11" ht="15" customHeight="1" x14ac:dyDescent="0.2">
      <c r="B6" s="76"/>
      <c r="C6" s="129" t="str">
        <f>UebInstitutQuartal</f>
        <v>1. Quartal 2018</v>
      </c>
      <c r="D6" s="125"/>
      <c r="E6" s="125"/>
      <c r="F6" s="84"/>
      <c r="G6" s="84"/>
      <c r="H6" s="84"/>
      <c r="K6" s="84"/>
    </row>
    <row r="7" spans="1:11" ht="12.75" customHeight="1" x14ac:dyDescent="0.2">
      <c r="B7" s="76"/>
      <c r="C7" s="128"/>
      <c r="D7" s="128"/>
      <c r="E7" s="128"/>
      <c r="F7" s="76"/>
      <c r="G7" s="76"/>
    </row>
    <row r="8" spans="1:11" ht="15" customHeight="1" x14ac:dyDescent="0.2">
      <c r="B8" s="76"/>
      <c r="C8" s="128"/>
      <c r="D8" s="128"/>
      <c r="E8" s="202"/>
      <c r="F8" s="319" t="s">
        <v>152</v>
      </c>
      <c r="G8" s="319" t="s">
        <v>59</v>
      </c>
    </row>
    <row r="9" spans="1:11" ht="21.95" customHeight="1" x14ac:dyDescent="0.2">
      <c r="B9" s="76"/>
      <c r="C9" s="128"/>
      <c r="D9" s="128"/>
      <c r="E9" s="203" t="s">
        <v>39</v>
      </c>
      <c r="F9" s="305"/>
      <c r="G9" s="305"/>
    </row>
    <row r="10" spans="1:11" ht="12.75" customHeight="1" x14ac:dyDescent="0.2">
      <c r="B10" s="76"/>
      <c r="C10" s="69"/>
      <c r="D10" s="69"/>
      <c r="E10" s="204"/>
      <c r="F10" s="305"/>
      <c r="G10" s="305"/>
    </row>
    <row r="11" spans="1:11" ht="12.75" customHeight="1" x14ac:dyDescent="0.2">
      <c r="B11" s="76"/>
      <c r="C11" s="69" t="s">
        <v>73</v>
      </c>
      <c r="D11" s="187" t="str">
        <f>AktQuartal</f>
        <v>1.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76" t="s">
        <v>74</v>
      </c>
      <c r="C12" s="118" t="s">
        <v>75</v>
      </c>
      <c r="D12" s="119" t="str">
        <f>"Jahr "&amp;AktJahr</f>
        <v>Jahr 2018</v>
      </c>
      <c r="E12" s="192"/>
      <c r="F12" s="195"/>
      <c r="G12" s="194"/>
    </row>
    <row r="13" spans="1:11" ht="12.75" customHeight="1" x14ac:dyDescent="0.2">
      <c r="B13" s="76"/>
      <c r="C13" s="73"/>
      <c r="D13" s="72" t="str">
        <f>"Jahr "&amp;(AktJahr-1)</f>
        <v>Jahr 2017</v>
      </c>
      <c r="E13" s="196"/>
      <c r="F13" s="199"/>
      <c r="G13" s="198"/>
    </row>
    <row r="14" spans="1:11" ht="12.75" customHeight="1" x14ac:dyDescent="0.2">
      <c r="B14" s="176" t="s">
        <v>76</v>
      </c>
      <c r="C14" s="118" t="s">
        <v>77</v>
      </c>
      <c r="D14" s="119" t="str">
        <f>$D$12</f>
        <v>Jahr 2018</v>
      </c>
      <c r="E14" s="192"/>
      <c r="F14" s="200"/>
      <c r="G14" s="201"/>
    </row>
    <row r="15" spans="1:11" ht="12.75" customHeight="1" x14ac:dyDescent="0.2">
      <c r="B15" s="76"/>
      <c r="C15" s="73"/>
      <c r="D15" s="72" t="str">
        <f>$D$13</f>
        <v>Jahr 2017</v>
      </c>
      <c r="E15" s="196"/>
      <c r="F15" s="200"/>
      <c r="G15" s="201"/>
    </row>
    <row r="16" spans="1:11" ht="12.75" customHeight="1" x14ac:dyDescent="0.2">
      <c r="B16" s="176" t="s">
        <v>169</v>
      </c>
      <c r="C16" s="118" t="s">
        <v>170</v>
      </c>
      <c r="D16" s="119" t="str">
        <f>$D$12</f>
        <v>Jahr 2018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76"/>
      <c r="C17" s="73"/>
      <c r="D17" s="72" t="str">
        <f>$D$13</f>
        <v>Jahr 2017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76" t="s">
        <v>171</v>
      </c>
      <c r="C18" s="118" t="s">
        <v>172</v>
      </c>
      <c r="D18" s="119" t="str">
        <f>$D$12</f>
        <v>Jahr 2018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76"/>
      <c r="C19" s="73"/>
      <c r="D19" s="72" t="str">
        <f>$D$13</f>
        <v>Jahr 2017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76" t="s">
        <v>173</v>
      </c>
      <c r="C20" s="118" t="s">
        <v>174</v>
      </c>
      <c r="D20" s="119" t="str">
        <f>$D$12</f>
        <v>Jahr 2018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76"/>
      <c r="C21" s="73"/>
      <c r="D21" s="72" t="str">
        <f>$D$13</f>
        <v>Jahr 2017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76" t="s">
        <v>175</v>
      </c>
      <c r="C22" s="118" t="s">
        <v>176</v>
      </c>
      <c r="D22" s="119" t="str">
        <f>$D$12</f>
        <v>Jahr 2018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76"/>
      <c r="C23" s="73"/>
      <c r="D23" s="72" t="str">
        <f>$D$13</f>
        <v>Jahr 2017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76" t="s">
        <v>177</v>
      </c>
      <c r="C24" s="118" t="s">
        <v>178</v>
      </c>
      <c r="D24" s="119" t="str">
        <f>$D$12</f>
        <v>Jahr 2018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76"/>
      <c r="C25" s="73"/>
      <c r="D25" s="72" t="str">
        <f>$D$13</f>
        <v>Jahr 2017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76" t="s">
        <v>179</v>
      </c>
      <c r="C26" s="118" t="s">
        <v>180</v>
      </c>
      <c r="D26" s="119" t="str">
        <f>$D$12</f>
        <v>Jahr 2018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76"/>
      <c r="C27" s="73"/>
      <c r="D27" s="72" t="str">
        <f>$D$13</f>
        <v>Jahr 2017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76" t="s">
        <v>181</v>
      </c>
      <c r="C28" s="118" t="s">
        <v>182</v>
      </c>
      <c r="D28" s="119" t="str">
        <f>$D$12</f>
        <v>Jahr 2018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76"/>
      <c r="C29" s="73"/>
      <c r="D29" s="72" t="str">
        <f>$D$13</f>
        <v>Jahr 2017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76" t="s">
        <v>183</v>
      </c>
      <c r="C30" s="118" t="s">
        <v>184</v>
      </c>
      <c r="D30" s="119" t="str">
        <f>$D$12</f>
        <v>Jahr 2018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76"/>
      <c r="C31" s="73"/>
      <c r="D31" s="72" t="str">
        <f>$D$13</f>
        <v>Jahr 2017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76" t="s">
        <v>185</v>
      </c>
      <c r="C32" s="118" t="s">
        <v>186</v>
      </c>
      <c r="D32" s="119" t="str">
        <f>$D$12</f>
        <v>Jahr 2018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76"/>
      <c r="C33" s="73"/>
      <c r="D33" s="72" t="str">
        <f>$D$13</f>
        <v>Jahr 2017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76" t="s">
        <v>187</v>
      </c>
      <c r="C34" s="118" t="s">
        <v>188</v>
      </c>
      <c r="D34" s="119" t="str">
        <f>$D$12</f>
        <v>Jahr 2018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76"/>
      <c r="C35" s="73"/>
      <c r="D35" s="72" t="str">
        <f>$D$13</f>
        <v>Jahr 2017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76" t="s">
        <v>189</v>
      </c>
      <c r="C36" s="118" t="s">
        <v>190</v>
      </c>
      <c r="D36" s="119" t="str">
        <f>$D$12</f>
        <v>Jahr 2018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76"/>
      <c r="C37" s="73"/>
      <c r="D37" s="72" t="str">
        <f>$D$13</f>
        <v>Jahr 2017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76" t="s">
        <v>191</v>
      </c>
      <c r="C38" s="118" t="s">
        <v>192</v>
      </c>
      <c r="D38" s="119" t="str">
        <f>$D$12</f>
        <v>Jahr 2018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76"/>
      <c r="C39" s="73"/>
      <c r="D39" s="72" t="str">
        <f>$D$13</f>
        <v>Jahr 2017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76" t="s">
        <v>193</v>
      </c>
      <c r="C40" s="118" t="s">
        <v>194</v>
      </c>
      <c r="D40" s="119" t="str">
        <f>$D$12</f>
        <v>Jahr 2018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76"/>
      <c r="C41" s="73"/>
      <c r="D41" s="72" t="str">
        <f>$D$13</f>
        <v>Jahr 2017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76" t="s">
        <v>195</v>
      </c>
      <c r="C42" s="118" t="s">
        <v>196</v>
      </c>
      <c r="D42" s="119" t="str">
        <f>$D$12</f>
        <v>Jahr 2018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76"/>
      <c r="C43" s="73"/>
      <c r="D43" s="72" t="str">
        <f>$D$13</f>
        <v>Jahr 2017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76" t="s">
        <v>197</v>
      </c>
      <c r="C44" s="118" t="s">
        <v>198</v>
      </c>
      <c r="D44" s="119" t="str">
        <f>$D$12</f>
        <v>Jahr 2018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76"/>
      <c r="C45" s="73"/>
      <c r="D45" s="72" t="str">
        <f>$D$13</f>
        <v>Jahr 2017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76" t="s">
        <v>199</v>
      </c>
      <c r="C46" s="118" t="s">
        <v>200</v>
      </c>
      <c r="D46" s="119" t="str">
        <f>$D$12</f>
        <v>Jahr 2018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76"/>
      <c r="C47" s="73"/>
      <c r="D47" s="72" t="str">
        <f>$D$13</f>
        <v>Jahr 2017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76" t="s">
        <v>201</v>
      </c>
      <c r="C48" s="118" t="s">
        <v>202</v>
      </c>
      <c r="D48" s="119" t="str">
        <f>$D$12</f>
        <v>Jahr 2018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76"/>
      <c r="C49" s="73"/>
      <c r="D49" s="72" t="str">
        <f>$D$13</f>
        <v>Jahr 2017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76" t="s">
        <v>203</v>
      </c>
      <c r="C50" s="118" t="s">
        <v>204</v>
      </c>
      <c r="D50" s="119" t="str">
        <f>$D$12</f>
        <v>Jahr 2018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76"/>
      <c r="C51" s="73"/>
      <c r="D51" s="72" t="str">
        <f>$D$13</f>
        <v>Jahr 2017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76" t="s">
        <v>205</v>
      </c>
      <c r="C52" s="118" t="s">
        <v>206</v>
      </c>
      <c r="D52" s="119" t="str">
        <f>$D$12</f>
        <v>Jahr 2018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76"/>
      <c r="C53" s="73"/>
      <c r="D53" s="72" t="str">
        <f>$D$13</f>
        <v>Jahr 2017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76" t="s">
        <v>78</v>
      </c>
      <c r="C54" s="118" t="s">
        <v>79</v>
      </c>
      <c r="D54" s="119" t="str">
        <f>$D$12</f>
        <v>Jahr 2018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76"/>
      <c r="C55" s="73"/>
      <c r="D55" s="72" t="str">
        <f>$D$13</f>
        <v>Jahr 2017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76" t="s">
        <v>207</v>
      </c>
      <c r="C56" s="118" t="s">
        <v>208</v>
      </c>
      <c r="D56" s="119" t="str">
        <f>$D$12</f>
        <v>Jahr 2018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76"/>
      <c r="C57" s="73"/>
      <c r="D57" s="72" t="str">
        <f>$D$13</f>
        <v>Jahr 2017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76" t="s">
        <v>209</v>
      </c>
      <c r="C58" s="118" t="s">
        <v>210</v>
      </c>
      <c r="D58" s="119" t="str">
        <f>$D$12</f>
        <v>Jahr 2018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76"/>
      <c r="C59" s="73"/>
      <c r="D59" s="72" t="str">
        <f>$D$13</f>
        <v>Jahr 2017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76" t="s">
        <v>211</v>
      </c>
      <c r="C60" s="118" t="s">
        <v>212</v>
      </c>
      <c r="D60" s="119" t="str">
        <f>$D$12</f>
        <v>Jahr 2018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76"/>
      <c r="C61" s="73"/>
      <c r="D61" s="72" t="str">
        <f>$D$13</f>
        <v>Jahr 2017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76" t="s">
        <v>213</v>
      </c>
      <c r="C62" s="118" t="s">
        <v>214</v>
      </c>
      <c r="D62" s="119" t="str">
        <f>$D$12</f>
        <v>Jahr 2018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76"/>
      <c r="C63" s="73"/>
      <c r="D63" s="72" t="str">
        <f>$D$13</f>
        <v>Jahr 2017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76" t="s">
        <v>215</v>
      </c>
      <c r="C64" s="118" t="s">
        <v>216</v>
      </c>
      <c r="D64" s="119" t="str">
        <f>$D$12</f>
        <v>Jahr 2018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76"/>
      <c r="C65" s="73"/>
      <c r="D65" s="72" t="str">
        <f>$D$13</f>
        <v>Jahr 2017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76" t="s">
        <v>217</v>
      </c>
      <c r="C66" s="118" t="s">
        <v>218</v>
      </c>
      <c r="D66" s="119" t="str">
        <f>$D$12</f>
        <v>Jahr 2018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76"/>
      <c r="C67" s="73"/>
      <c r="D67" s="72" t="str">
        <f>$D$13</f>
        <v>Jahr 2017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76" t="s">
        <v>219</v>
      </c>
      <c r="C68" s="118" t="s">
        <v>220</v>
      </c>
      <c r="D68" s="119" t="str">
        <f>$D$12</f>
        <v>Jahr 2018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76"/>
      <c r="C69" s="73"/>
      <c r="D69" s="72" t="str">
        <f>$D$13</f>
        <v>Jahr 2017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76" t="s">
        <v>221</v>
      </c>
      <c r="C70" s="118" t="s">
        <v>222</v>
      </c>
      <c r="D70" s="119" t="str">
        <f>$D$12</f>
        <v>Jahr 2018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76"/>
      <c r="C71" s="73"/>
      <c r="D71" s="72" t="str">
        <f>$D$13</f>
        <v>Jahr 2017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76" t="s">
        <v>223</v>
      </c>
      <c r="C72" s="118" t="s">
        <v>224</v>
      </c>
      <c r="D72" s="119" t="str">
        <f>$D$12</f>
        <v>Jahr 2018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76"/>
      <c r="C73" s="73"/>
      <c r="D73" s="72" t="str">
        <f>$D$13</f>
        <v>Jahr 2017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76" t="s">
        <v>80</v>
      </c>
      <c r="C74" s="118" t="s">
        <v>81</v>
      </c>
      <c r="D74" s="119" t="str">
        <f>$D$12</f>
        <v>Jahr 2018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76"/>
      <c r="C75" s="73"/>
      <c r="D75" s="72" t="str">
        <f>$D$13</f>
        <v>Jahr 2017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76" t="s">
        <v>225</v>
      </c>
      <c r="C76" s="118" t="s">
        <v>226</v>
      </c>
      <c r="D76" s="119" t="str">
        <f>$D$12</f>
        <v>Jahr 2018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76"/>
      <c r="C77" s="73"/>
      <c r="D77" s="72" t="str">
        <f>$D$13</f>
        <v>Jahr 2017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76" t="s">
        <v>227</v>
      </c>
      <c r="C78" s="118" t="s">
        <v>228</v>
      </c>
      <c r="D78" s="119" t="str">
        <f>$D$12</f>
        <v>Jahr 2018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76"/>
      <c r="C79" s="73"/>
      <c r="D79" s="72" t="str">
        <f>$D$13</f>
        <v>Jahr 2017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76" t="s">
        <v>229</v>
      </c>
      <c r="C80" s="118" t="s">
        <v>230</v>
      </c>
      <c r="D80" s="119" t="str">
        <f>$D$12</f>
        <v>Jahr 2018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76"/>
      <c r="C81" s="73"/>
      <c r="D81" s="72" t="str">
        <f>$D$13</f>
        <v>Jahr 2017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76" t="s">
        <v>231</v>
      </c>
      <c r="C82" s="118" t="s">
        <v>232</v>
      </c>
      <c r="D82" s="119" t="str">
        <f>$D$12</f>
        <v>Jahr 2018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76"/>
      <c r="C83" s="73"/>
      <c r="D83" s="72" t="str">
        <f>$D$13</f>
        <v>Jahr 2017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76" t="s">
        <v>233</v>
      </c>
      <c r="C84" s="118" t="s">
        <v>234</v>
      </c>
      <c r="D84" s="119" t="str">
        <f>$D$12</f>
        <v>Jahr 2018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76"/>
      <c r="C85" s="73"/>
      <c r="D85" s="72" t="str">
        <f>$D$13</f>
        <v>Jahr 2017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76" t="s">
        <v>235</v>
      </c>
      <c r="C86" s="118" t="s">
        <v>236</v>
      </c>
      <c r="D86" s="119" t="str">
        <f>$D$12</f>
        <v>Jahr 2018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76"/>
      <c r="C87" s="73"/>
      <c r="D87" s="72" t="str">
        <f>$D$13</f>
        <v>Jahr 2017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76" t="s">
        <v>82</v>
      </c>
      <c r="C88" s="118" t="s">
        <v>83</v>
      </c>
      <c r="D88" s="119" t="str">
        <f>$D$12</f>
        <v>Jahr 2018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76"/>
      <c r="C89" s="73"/>
      <c r="D89" s="72" t="str">
        <f>$D$13</f>
        <v>Jahr 2017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76" t="s">
        <v>237</v>
      </c>
      <c r="C90" s="118" t="s">
        <v>238</v>
      </c>
      <c r="D90" s="119" t="str">
        <f>$D$12</f>
        <v>Jahr 2018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76"/>
      <c r="C91" s="73"/>
      <c r="D91" s="72" t="str">
        <f>$D$13</f>
        <v>Jahr 2017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76" t="s">
        <v>239</v>
      </c>
      <c r="C92" s="118" t="s">
        <v>240</v>
      </c>
      <c r="D92" s="119" t="str">
        <f>$D$12</f>
        <v>Jahr 2018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76"/>
      <c r="C93" s="73"/>
      <c r="D93" s="72" t="str">
        <f>$D$13</f>
        <v>Jahr 2017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76" t="s">
        <v>241</v>
      </c>
      <c r="C94" s="118" t="s">
        <v>242</v>
      </c>
      <c r="D94" s="119" t="str">
        <f>$D$12</f>
        <v>Jahr 2018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76"/>
      <c r="C95" s="73"/>
      <c r="D95" s="72" t="str">
        <f>$D$13</f>
        <v>Jahr 2017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76" t="s">
        <v>243</v>
      </c>
      <c r="C96" s="118" t="s">
        <v>244</v>
      </c>
      <c r="D96" s="119" t="str">
        <f>$D$12</f>
        <v>Jahr 2018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76"/>
      <c r="C97" s="73"/>
      <c r="D97" s="72" t="str">
        <f>$D$13</f>
        <v>Jahr 2017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76" t="s">
        <v>245</v>
      </c>
      <c r="C98" s="118" t="s">
        <v>246</v>
      </c>
      <c r="D98" s="119" t="str">
        <f>$D$12</f>
        <v>Jahr 2018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76"/>
      <c r="C99" s="73"/>
      <c r="D99" s="72" t="str">
        <f>$D$13</f>
        <v>Jahr 2017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76" t="s">
        <v>247</v>
      </c>
      <c r="C100" s="118" t="s">
        <v>248</v>
      </c>
      <c r="D100" s="119" t="str">
        <f>$D$12</f>
        <v>Jahr 2018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76"/>
      <c r="C101" s="73"/>
      <c r="D101" s="72" t="str">
        <f>$D$13</f>
        <v>Jahr 2017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76" t="s">
        <v>249</v>
      </c>
      <c r="C102" s="118" t="s">
        <v>250</v>
      </c>
      <c r="D102" s="119" t="str">
        <f>$D$12</f>
        <v>Jahr 2018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76"/>
      <c r="C103" s="73"/>
      <c r="D103" s="72" t="str">
        <f>$D$13</f>
        <v>Jahr 2017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76" t="s">
        <v>84</v>
      </c>
      <c r="C104" s="118" t="s">
        <v>85</v>
      </c>
      <c r="D104" s="119" t="str">
        <f>$D$12</f>
        <v>Jahr 2018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76"/>
      <c r="C105" s="73"/>
      <c r="D105" s="72" t="str">
        <f>$D$13</f>
        <v>Jahr 2017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76" t="s">
        <v>251</v>
      </c>
      <c r="C106" s="118" t="s">
        <v>252</v>
      </c>
      <c r="D106" s="119" t="str">
        <f>$D$12</f>
        <v>Jahr 2018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76"/>
      <c r="C107" s="73"/>
      <c r="D107" s="72" t="str">
        <f>$D$13</f>
        <v>Jahr 2017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76" t="s">
        <v>86</v>
      </c>
      <c r="C108" s="118" t="s">
        <v>87</v>
      </c>
      <c r="D108" s="119" t="str">
        <f>$D$12</f>
        <v>Jahr 2018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76"/>
      <c r="C109" s="73"/>
      <c r="D109" s="72" t="str">
        <f>$D$13</f>
        <v>Jahr 2017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76" t="s">
        <v>88</v>
      </c>
      <c r="C110" s="118" t="s">
        <v>89</v>
      </c>
      <c r="D110" s="119" t="str">
        <f>$D$12</f>
        <v>Jahr 2018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76"/>
      <c r="C111" s="73"/>
      <c r="D111" s="72" t="str">
        <f>$D$13</f>
        <v>Jahr 2017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76" t="s">
        <v>253</v>
      </c>
      <c r="C112" s="118" t="s">
        <v>254</v>
      </c>
      <c r="D112" s="119" t="str">
        <f>$D$12</f>
        <v>Jahr 2018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76"/>
      <c r="C113" s="73"/>
      <c r="D113" s="72" t="str">
        <f>$D$13</f>
        <v>Jahr 2017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76" t="s">
        <v>255</v>
      </c>
      <c r="C114" s="118" t="s">
        <v>256</v>
      </c>
      <c r="D114" s="119" t="str">
        <f>$D$12</f>
        <v>Jahr 2018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76"/>
      <c r="C115" s="73"/>
      <c r="D115" s="72" t="str">
        <f>$D$13</f>
        <v>Jahr 2017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76" t="s">
        <v>257</v>
      </c>
      <c r="C116" s="118" t="s">
        <v>258</v>
      </c>
      <c r="D116" s="119" t="str">
        <f>$D$12</f>
        <v>Jahr 2018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76"/>
      <c r="C117" s="73"/>
      <c r="D117" s="72" t="str">
        <f>$D$13</f>
        <v>Jahr 2017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76" t="s">
        <v>259</v>
      </c>
      <c r="C118" s="118" t="s">
        <v>260</v>
      </c>
      <c r="D118" s="119" t="str">
        <f>$D$12</f>
        <v>Jahr 2018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76"/>
      <c r="C119" s="73"/>
      <c r="D119" s="72" t="str">
        <f>$D$13</f>
        <v>Jahr 2017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76" t="s">
        <v>261</v>
      </c>
      <c r="C120" s="118" t="s">
        <v>262</v>
      </c>
      <c r="D120" s="119" t="str">
        <f>$D$12</f>
        <v>Jahr 2018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76"/>
      <c r="C121" s="73"/>
      <c r="D121" s="72" t="str">
        <f>$D$13</f>
        <v>Jahr 2017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76" t="s">
        <v>263</v>
      </c>
      <c r="C122" s="118" t="s">
        <v>264</v>
      </c>
      <c r="D122" s="119" t="str">
        <f>$D$12</f>
        <v>Jahr 2018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76"/>
      <c r="C123" s="73"/>
      <c r="D123" s="72" t="str">
        <f>$D$13</f>
        <v>Jahr 2017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76" t="s">
        <v>90</v>
      </c>
      <c r="C124" s="118" t="s">
        <v>91</v>
      </c>
      <c r="D124" s="119" t="str">
        <f>$D$12</f>
        <v>Jahr 2018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76"/>
      <c r="C125" s="73"/>
      <c r="D125" s="72" t="str">
        <f>$D$13</f>
        <v>Jahr 2017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76" t="s">
        <v>92</v>
      </c>
      <c r="C126" s="118" t="s">
        <v>93</v>
      </c>
      <c r="D126" s="119" t="str">
        <f>$D$12</f>
        <v>Jahr 2018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76"/>
      <c r="C127" s="73"/>
      <c r="D127" s="72" t="str">
        <f>$D$13</f>
        <v>Jahr 2017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76" t="s">
        <v>265</v>
      </c>
      <c r="C128" s="118" t="s">
        <v>266</v>
      </c>
      <c r="D128" s="119" t="str">
        <f>$D$12</f>
        <v>Jahr 2018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76"/>
      <c r="C129" s="73"/>
      <c r="D129" s="72" t="str">
        <f>$D$13</f>
        <v>Jahr 2017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76" t="s">
        <v>267</v>
      </c>
      <c r="C130" s="118" t="s">
        <v>268</v>
      </c>
      <c r="D130" s="119" t="str">
        <f>$D$12</f>
        <v>Jahr 2018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76"/>
      <c r="C131" s="73"/>
      <c r="D131" s="72" t="str">
        <f>$D$13</f>
        <v>Jahr 2017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76" t="s">
        <v>269</v>
      </c>
      <c r="C132" s="118" t="s">
        <v>270</v>
      </c>
      <c r="D132" s="119" t="str">
        <f>$D$12</f>
        <v>Jahr 2018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76"/>
      <c r="C133" s="73"/>
      <c r="D133" s="72" t="str">
        <f>$D$13</f>
        <v>Jahr 2017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76" t="s">
        <v>271</v>
      </c>
      <c r="C134" s="118" t="s">
        <v>272</v>
      </c>
      <c r="D134" s="119" t="str">
        <f>$D$12</f>
        <v>Jahr 2018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76"/>
      <c r="C135" s="73"/>
      <c r="D135" s="72" t="str">
        <f>$D$13</f>
        <v>Jahr 2017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76" t="s">
        <v>273</v>
      </c>
      <c r="C136" s="118" t="s">
        <v>274</v>
      </c>
      <c r="D136" s="119" t="str">
        <f>$D$12</f>
        <v>Jahr 2018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76"/>
      <c r="C137" s="73"/>
      <c r="D137" s="72" t="str">
        <f>$D$13</f>
        <v>Jahr 2017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76" t="s">
        <v>275</v>
      </c>
      <c r="C138" s="118" t="s">
        <v>276</v>
      </c>
      <c r="D138" s="119" t="str">
        <f>$D$12</f>
        <v>Jahr 2018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76"/>
      <c r="C139" s="73"/>
      <c r="D139" s="72" t="str">
        <f>$D$13</f>
        <v>Jahr 2017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76" t="s">
        <v>277</v>
      </c>
      <c r="C140" s="118" t="s">
        <v>278</v>
      </c>
      <c r="D140" s="119" t="str">
        <f>$D$12</f>
        <v>Jahr 2018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76"/>
      <c r="C141" s="73"/>
      <c r="D141" s="72" t="str">
        <f>$D$13</f>
        <v>Jahr 2017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76" t="s">
        <v>279</v>
      </c>
      <c r="C142" s="118" t="s">
        <v>280</v>
      </c>
      <c r="D142" s="119" t="str">
        <f>$D$12</f>
        <v>Jahr 2018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76"/>
      <c r="C143" s="73"/>
      <c r="D143" s="72" t="str">
        <f>$D$13</f>
        <v>Jahr 2017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76" t="s">
        <v>281</v>
      </c>
      <c r="C144" s="118" t="s">
        <v>282</v>
      </c>
      <c r="D144" s="119" t="str">
        <f>$D$12</f>
        <v>Jahr 2018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76"/>
      <c r="C145" s="73"/>
      <c r="D145" s="72" t="str">
        <f>$D$13</f>
        <v>Jahr 2017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76" t="s">
        <v>283</v>
      </c>
      <c r="C146" s="118" t="s">
        <v>284</v>
      </c>
      <c r="D146" s="119" t="str">
        <f>$D$12</f>
        <v>Jahr 2018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76"/>
      <c r="C147" s="73"/>
      <c r="D147" s="72" t="str">
        <f>$D$13</f>
        <v>Jahr 2017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76" t="s">
        <v>285</v>
      </c>
      <c r="C148" s="118" t="s">
        <v>286</v>
      </c>
      <c r="D148" s="119" t="str">
        <f>$D$12</f>
        <v>Jahr 2018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76"/>
      <c r="C149" s="73"/>
      <c r="D149" s="72" t="str">
        <f>$D$13</f>
        <v>Jahr 2017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76" t="s">
        <v>287</v>
      </c>
      <c r="C150" s="118" t="s">
        <v>288</v>
      </c>
      <c r="D150" s="119" t="str">
        <f>$D$12</f>
        <v>Jahr 2018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76"/>
      <c r="C151" s="73"/>
      <c r="D151" s="72" t="str">
        <f>$D$13</f>
        <v>Jahr 2017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76" t="s">
        <v>289</v>
      </c>
      <c r="C152" s="118" t="s">
        <v>290</v>
      </c>
      <c r="D152" s="119" t="str">
        <f>$D$12</f>
        <v>Jahr 2018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76"/>
      <c r="C153" s="73"/>
      <c r="D153" s="72" t="str">
        <f>$D$13</f>
        <v>Jahr 2017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76" t="s">
        <v>291</v>
      </c>
      <c r="C154" s="118" t="s">
        <v>292</v>
      </c>
      <c r="D154" s="119" t="str">
        <f>$D$12</f>
        <v>Jahr 2018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76"/>
      <c r="C155" s="73"/>
      <c r="D155" s="72" t="str">
        <f>$D$13</f>
        <v>Jahr 2017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76" t="s">
        <v>293</v>
      </c>
      <c r="C156" s="118" t="s">
        <v>294</v>
      </c>
      <c r="D156" s="119" t="str">
        <f>$D$12</f>
        <v>Jahr 2018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76"/>
      <c r="C157" s="73"/>
      <c r="D157" s="72" t="str">
        <f>$D$13</f>
        <v>Jahr 2017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76" t="s">
        <v>94</v>
      </c>
      <c r="C158" s="118" t="s">
        <v>95</v>
      </c>
      <c r="D158" s="119" t="str">
        <f>$D$12</f>
        <v>Jahr 2018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76"/>
      <c r="C159" s="73"/>
      <c r="D159" s="72" t="str">
        <f>$D$13</f>
        <v>Jahr 2017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76" t="s">
        <v>130</v>
      </c>
      <c r="C160" s="118" t="s">
        <v>131</v>
      </c>
      <c r="D160" s="119" t="str">
        <f>$D$12</f>
        <v>Jahr 2018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76"/>
      <c r="C161" s="73"/>
      <c r="D161" s="72" t="str">
        <f>$D$13</f>
        <v>Jahr 2017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76" t="s">
        <v>295</v>
      </c>
      <c r="C162" s="118" t="s">
        <v>296</v>
      </c>
      <c r="D162" s="119" t="str">
        <f>$D$12</f>
        <v>Jahr 2018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76"/>
      <c r="C163" s="73"/>
      <c r="D163" s="72" t="str">
        <f>$D$13</f>
        <v>Jahr 2017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76" t="s">
        <v>96</v>
      </c>
      <c r="C164" s="118" t="s">
        <v>97</v>
      </c>
      <c r="D164" s="119" t="str">
        <f>$D$12</f>
        <v>Jahr 2018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76"/>
      <c r="C165" s="73"/>
      <c r="D165" s="72" t="str">
        <f>$D$13</f>
        <v>Jahr 2017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76" t="s">
        <v>297</v>
      </c>
      <c r="C166" s="118" t="s">
        <v>298</v>
      </c>
      <c r="D166" s="119" t="str">
        <f>$D$12</f>
        <v>Jahr 2018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76"/>
      <c r="C167" s="73"/>
      <c r="D167" s="72" t="str">
        <f>$D$13</f>
        <v>Jahr 2017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76" t="s">
        <v>138</v>
      </c>
      <c r="C168" s="118" t="s">
        <v>139</v>
      </c>
      <c r="D168" s="119" t="str">
        <f>$D$12</f>
        <v>Jahr 2018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76"/>
      <c r="C169" s="73"/>
      <c r="D169" s="72" t="str">
        <f>$D$13</f>
        <v>Jahr 2017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76" t="s">
        <v>299</v>
      </c>
      <c r="C170" s="118" t="s">
        <v>300</v>
      </c>
      <c r="D170" s="119" t="str">
        <f>$D$12</f>
        <v>Jahr 2018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76"/>
      <c r="C171" s="73"/>
      <c r="D171" s="72" t="str">
        <f>$D$13</f>
        <v>Jahr 2017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76" t="s">
        <v>301</v>
      </c>
      <c r="C172" s="118" t="s">
        <v>302</v>
      </c>
      <c r="D172" s="119" t="str">
        <f>$D$12</f>
        <v>Jahr 2018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76"/>
      <c r="C173" s="73"/>
      <c r="D173" s="72" t="str">
        <f>$D$13</f>
        <v>Jahr 2017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76" t="s">
        <v>303</v>
      </c>
      <c r="C174" s="118" t="s">
        <v>304</v>
      </c>
      <c r="D174" s="119" t="str">
        <f>$D$12</f>
        <v>Jahr 2018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76"/>
      <c r="C175" s="73"/>
      <c r="D175" s="72" t="str">
        <f>$D$13</f>
        <v>Jahr 2017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76" t="s">
        <v>305</v>
      </c>
      <c r="C176" s="118" t="s">
        <v>306</v>
      </c>
      <c r="D176" s="119" t="str">
        <f>$D$12</f>
        <v>Jahr 2018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76"/>
      <c r="C177" s="73"/>
      <c r="D177" s="72" t="str">
        <f>$D$13</f>
        <v>Jahr 2017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76" t="s">
        <v>307</v>
      </c>
      <c r="C178" s="118" t="s">
        <v>308</v>
      </c>
      <c r="D178" s="119" t="str">
        <f>$D$12</f>
        <v>Jahr 2018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76"/>
      <c r="C179" s="73"/>
      <c r="D179" s="72" t="str">
        <f>$D$13</f>
        <v>Jahr 2017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76" t="s">
        <v>309</v>
      </c>
      <c r="C180" s="118" t="s">
        <v>310</v>
      </c>
      <c r="D180" s="119" t="str">
        <f>$D$12</f>
        <v>Jahr 2018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76"/>
      <c r="C181" s="73"/>
      <c r="D181" s="72" t="str">
        <f>$D$13</f>
        <v>Jahr 2017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76" t="s">
        <v>140</v>
      </c>
      <c r="C182" s="118" t="s">
        <v>141</v>
      </c>
      <c r="D182" s="119" t="str">
        <f>$D$12</f>
        <v>Jahr 2018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76"/>
      <c r="C183" s="73"/>
      <c r="D183" s="72" t="str">
        <f>$D$13</f>
        <v>Jahr 2017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76" t="s">
        <v>311</v>
      </c>
      <c r="C184" s="118" t="s">
        <v>312</v>
      </c>
      <c r="D184" s="119" t="str">
        <f>$D$12</f>
        <v>Jahr 2018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76"/>
      <c r="C185" s="73"/>
      <c r="D185" s="72" t="str">
        <f>$D$13</f>
        <v>Jahr 2017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76" t="s">
        <v>313</v>
      </c>
      <c r="C186" s="118" t="s">
        <v>314</v>
      </c>
      <c r="D186" s="119" t="str">
        <f>$D$12</f>
        <v>Jahr 2018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76"/>
      <c r="C187" s="73"/>
      <c r="D187" s="72" t="str">
        <f>$D$13</f>
        <v>Jahr 2017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76" t="s">
        <v>315</v>
      </c>
      <c r="C188" s="118" t="s">
        <v>316</v>
      </c>
      <c r="D188" s="119" t="str">
        <f>$D$12</f>
        <v>Jahr 2018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76"/>
      <c r="C189" s="73"/>
      <c r="D189" s="72" t="str">
        <f>$D$13</f>
        <v>Jahr 2017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76" t="s">
        <v>317</v>
      </c>
      <c r="C190" s="118" t="s">
        <v>318</v>
      </c>
      <c r="D190" s="119" t="str">
        <f>$D$12</f>
        <v>Jahr 2018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76"/>
      <c r="C191" s="73"/>
      <c r="D191" s="72" t="str">
        <f>$D$13</f>
        <v>Jahr 2017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76" t="s">
        <v>319</v>
      </c>
      <c r="C192" s="118" t="s">
        <v>320</v>
      </c>
      <c r="D192" s="119" t="str">
        <f>$D$12</f>
        <v>Jahr 2018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76"/>
      <c r="C193" s="73"/>
      <c r="D193" s="72" t="str">
        <f>$D$13</f>
        <v>Jahr 2017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76" t="s">
        <v>321</v>
      </c>
      <c r="C194" s="118" t="s">
        <v>322</v>
      </c>
      <c r="D194" s="119" t="str">
        <f>$D$12</f>
        <v>Jahr 2018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76"/>
      <c r="C195" s="73"/>
      <c r="D195" s="72" t="str">
        <f>$D$13</f>
        <v>Jahr 2017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76" t="s">
        <v>323</v>
      </c>
      <c r="C196" s="118" t="s">
        <v>324</v>
      </c>
      <c r="D196" s="119" t="str">
        <f>$D$12</f>
        <v>Jahr 2018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76"/>
      <c r="C197" s="73"/>
      <c r="D197" s="72" t="str">
        <f>$D$13</f>
        <v>Jahr 2017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76" t="s">
        <v>325</v>
      </c>
      <c r="C198" s="118" t="s">
        <v>326</v>
      </c>
      <c r="D198" s="119" t="str">
        <f>$D$12</f>
        <v>Jahr 2018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76"/>
      <c r="C199" s="73"/>
      <c r="D199" s="72" t="str">
        <f>$D$13</f>
        <v>Jahr 2017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76" t="s">
        <v>327</v>
      </c>
      <c r="C200" s="118" t="s">
        <v>328</v>
      </c>
      <c r="D200" s="119" t="str">
        <f>$D$12</f>
        <v>Jahr 2018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76"/>
      <c r="C201" s="73"/>
      <c r="D201" s="72" t="str">
        <f>$D$13</f>
        <v>Jahr 2017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76" t="s">
        <v>329</v>
      </c>
      <c r="C202" s="118" t="s">
        <v>330</v>
      </c>
      <c r="D202" s="119" t="str">
        <f>$D$12</f>
        <v>Jahr 2018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76"/>
      <c r="C203" s="73"/>
      <c r="D203" s="72" t="str">
        <f>$D$13</f>
        <v>Jahr 2017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76" t="s">
        <v>331</v>
      </c>
      <c r="C204" s="118" t="s">
        <v>332</v>
      </c>
      <c r="D204" s="119" t="str">
        <f>$D$12</f>
        <v>Jahr 2018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76"/>
      <c r="C205" s="73"/>
      <c r="D205" s="72" t="str">
        <f>$D$13</f>
        <v>Jahr 2017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76" t="s">
        <v>333</v>
      </c>
      <c r="C206" s="118" t="s">
        <v>334</v>
      </c>
      <c r="D206" s="119" t="str">
        <f>$D$12</f>
        <v>Jahr 2018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76"/>
      <c r="C207" s="73"/>
      <c r="D207" s="72" t="str">
        <f>$D$13</f>
        <v>Jahr 2017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76" t="s">
        <v>335</v>
      </c>
      <c r="C208" s="118" t="s">
        <v>336</v>
      </c>
      <c r="D208" s="119" t="str">
        <f>$D$12</f>
        <v>Jahr 2018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76"/>
      <c r="C209" s="73"/>
      <c r="D209" s="72" t="str">
        <f>$D$13</f>
        <v>Jahr 2017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76" t="s">
        <v>337</v>
      </c>
      <c r="C210" s="118" t="s">
        <v>338</v>
      </c>
      <c r="D210" s="119" t="str">
        <f>$D$12</f>
        <v>Jahr 2018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76"/>
      <c r="C211" s="73"/>
      <c r="D211" s="72" t="str">
        <f>$D$13</f>
        <v>Jahr 2017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76" t="s">
        <v>339</v>
      </c>
      <c r="C212" s="118" t="s">
        <v>340</v>
      </c>
      <c r="D212" s="119" t="str">
        <f>$D$12</f>
        <v>Jahr 2018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76"/>
      <c r="C213" s="73"/>
      <c r="D213" s="72" t="str">
        <f>$D$13</f>
        <v>Jahr 2017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76" t="s">
        <v>341</v>
      </c>
      <c r="C214" s="118" t="s">
        <v>342</v>
      </c>
      <c r="D214" s="119" t="str">
        <f>$D$12</f>
        <v>Jahr 2018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76"/>
      <c r="C215" s="73"/>
      <c r="D215" s="72" t="str">
        <f>$D$13</f>
        <v>Jahr 2017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76" t="s">
        <v>343</v>
      </c>
      <c r="C216" s="118" t="s">
        <v>344</v>
      </c>
      <c r="D216" s="119" t="str">
        <f>$D$12</f>
        <v>Jahr 2018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76"/>
      <c r="C217" s="73"/>
      <c r="D217" s="72" t="str">
        <f>$D$13</f>
        <v>Jahr 2017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76" t="s">
        <v>98</v>
      </c>
      <c r="C218" s="118" t="s">
        <v>99</v>
      </c>
      <c r="D218" s="119" t="str">
        <f>$D$12</f>
        <v>Jahr 2018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76"/>
      <c r="C219" s="73"/>
      <c r="D219" s="72" t="str">
        <f>$D$13</f>
        <v>Jahr 2017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76" t="s">
        <v>345</v>
      </c>
      <c r="C220" s="118" t="s">
        <v>346</v>
      </c>
      <c r="D220" s="119" t="str">
        <f>$D$12</f>
        <v>Jahr 2018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76"/>
      <c r="C221" s="73"/>
      <c r="D221" s="72" t="str">
        <f>$D$13</f>
        <v>Jahr 2017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76" t="s">
        <v>347</v>
      </c>
      <c r="C222" s="118" t="s">
        <v>348</v>
      </c>
      <c r="D222" s="119" t="str">
        <f>$D$12</f>
        <v>Jahr 2018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76"/>
      <c r="C223" s="73"/>
      <c r="D223" s="72" t="str">
        <f>$D$13</f>
        <v>Jahr 2017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76" t="s">
        <v>349</v>
      </c>
      <c r="C224" s="118" t="s">
        <v>350</v>
      </c>
      <c r="D224" s="119" t="str">
        <f>$D$12</f>
        <v>Jahr 2018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76"/>
      <c r="C225" s="73"/>
      <c r="D225" s="72" t="str">
        <f>$D$13</f>
        <v>Jahr 2017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76" t="s">
        <v>132</v>
      </c>
      <c r="C226" s="118" t="s">
        <v>133</v>
      </c>
      <c r="D226" s="119" t="str">
        <f>$D$12</f>
        <v>Jahr 2018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76"/>
      <c r="C227" s="73"/>
      <c r="D227" s="72" t="str">
        <f>$D$13</f>
        <v>Jahr 2017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76" t="s">
        <v>100</v>
      </c>
      <c r="C228" s="118" t="s">
        <v>101</v>
      </c>
      <c r="D228" s="119" t="str">
        <f>$D$12</f>
        <v>Jahr 2018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76"/>
      <c r="C229" s="73"/>
      <c r="D229" s="72" t="str">
        <f>$D$13</f>
        <v>Jahr 2017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76" t="s">
        <v>102</v>
      </c>
      <c r="C230" s="118" t="s">
        <v>103</v>
      </c>
      <c r="D230" s="119" t="str">
        <f>$D$12</f>
        <v>Jahr 2018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76"/>
      <c r="C231" s="73"/>
      <c r="D231" s="72" t="str">
        <f>$D$13</f>
        <v>Jahr 2017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76" t="s">
        <v>351</v>
      </c>
      <c r="C232" s="118" t="s">
        <v>352</v>
      </c>
      <c r="D232" s="119" t="str">
        <f>$D$12</f>
        <v>Jahr 2018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76"/>
      <c r="C233" s="73"/>
      <c r="D233" s="72" t="str">
        <f>$D$13</f>
        <v>Jahr 2017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76" t="s">
        <v>353</v>
      </c>
      <c r="C234" s="118" t="s">
        <v>354</v>
      </c>
      <c r="D234" s="119" t="str">
        <f>$D$12</f>
        <v>Jahr 2018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76"/>
      <c r="C235" s="73"/>
      <c r="D235" s="72" t="str">
        <f>$D$13</f>
        <v>Jahr 2017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76" t="s">
        <v>355</v>
      </c>
      <c r="C236" s="118" t="s">
        <v>356</v>
      </c>
      <c r="D236" s="119" t="str">
        <f>$D$12</f>
        <v>Jahr 2018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76"/>
      <c r="C237" s="73"/>
      <c r="D237" s="72" t="str">
        <f>$D$13</f>
        <v>Jahr 2017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76" t="s">
        <v>357</v>
      </c>
      <c r="C238" s="118" t="s">
        <v>358</v>
      </c>
      <c r="D238" s="119" t="str">
        <f>$D$12</f>
        <v>Jahr 2018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76"/>
      <c r="C239" s="73"/>
      <c r="D239" s="72" t="str">
        <f>$D$13</f>
        <v>Jahr 2017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76" t="s">
        <v>359</v>
      </c>
      <c r="C240" s="118" t="s">
        <v>360</v>
      </c>
      <c r="D240" s="119" t="str">
        <f>$D$12</f>
        <v>Jahr 2018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76"/>
      <c r="C241" s="73"/>
      <c r="D241" s="72" t="str">
        <f>$D$13</f>
        <v>Jahr 2017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76" t="s">
        <v>361</v>
      </c>
      <c r="C242" s="118" t="s">
        <v>362</v>
      </c>
      <c r="D242" s="119" t="str">
        <f>$D$12</f>
        <v>Jahr 2018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76"/>
      <c r="C243" s="73"/>
      <c r="D243" s="72" t="str">
        <f>$D$13</f>
        <v>Jahr 2017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76" t="s">
        <v>104</v>
      </c>
      <c r="C244" s="118" t="s">
        <v>105</v>
      </c>
      <c r="D244" s="119" t="str">
        <f>$D$12</f>
        <v>Jahr 2018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76"/>
      <c r="C245" s="73"/>
      <c r="D245" s="72" t="str">
        <f>$D$13</f>
        <v>Jahr 2017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76" t="s">
        <v>363</v>
      </c>
      <c r="C246" s="118" t="s">
        <v>364</v>
      </c>
      <c r="D246" s="119" t="str">
        <f>$D$12</f>
        <v>Jahr 2018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76"/>
      <c r="C247" s="73"/>
      <c r="D247" s="72" t="str">
        <f>$D$13</f>
        <v>Jahr 2017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76" t="s">
        <v>365</v>
      </c>
      <c r="C248" s="118" t="s">
        <v>366</v>
      </c>
      <c r="D248" s="119" t="str">
        <f>$D$12</f>
        <v>Jahr 2018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76"/>
      <c r="C249" s="73"/>
      <c r="D249" s="72" t="str">
        <f>$D$13</f>
        <v>Jahr 2017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76" t="s">
        <v>367</v>
      </c>
      <c r="C250" s="118" t="s">
        <v>368</v>
      </c>
      <c r="D250" s="119" t="str">
        <f>$D$12</f>
        <v>Jahr 2018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76"/>
      <c r="C251" s="73"/>
      <c r="D251" s="72" t="str">
        <f>$D$13</f>
        <v>Jahr 2017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76" t="s">
        <v>369</v>
      </c>
      <c r="C252" s="118" t="s">
        <v>370</v>
      </c>
      <c r="D252" s="119" t="str">
        <f>$D$12</f>
        <v>Jahr 2018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76"/>
      <c r="C253" s="73"/>
      <c r="D253" s="72" t="str">
        <f>$D$13</f>
        <v>Jahr 2017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76" t="s">
        <v>371</v>
      </c>
      <c r="C254" s="118" t="s">
        <v>372</v>
      </c>
      <c r="D254" s="119" t="str">
        <f>$D$12</f>
        <v>Jahr 2018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76"/>
      <c r="C255" s="73"/>
      <c r="D255" s="72" t="str">
        <f>$D$13</f>
        <v>Jahr 2017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76" t="s">
        <v>373</v>
      </c>
      <c r="C256" s="118" t="s">
        <v>374</v>
      </c>
      <c r="D256" s="119" t="str">
        <f>$D$12</f>
        <v>Jahr 2018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76"/>
      <c r="C257" s="73"/>
      <c r="D257" s="72" t="str">
        <f>$D$13</f>
        <v>Jahr 2017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76" t="s">
        <v>375</v>
      </c>
      <c r="C258" s="118" t="s">
        <v>376</v>
      </c>
      <c r="D258" s="119" t="str">
        <f>$D$12</f>
        <v>Jahr 2018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76"/>
      <c r="C259" s="73"/>
      <c r="D259" s="72" t="str">
        <f>$D$13</f>
        <v>Jahr 2017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76" t="s">
        <v>377</v>
      </c>
      <c r="C260" s="118" t="s">
        <v>378</v>
      </c>
      <c r="D260" s="119" t="str">
        <f>$D$12</f>
        <v>Jahr 2018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76"/>
      <c r="C261" s="73"/>
      <c r="D261" s="72" t="str">
        <f>$D$13</f>
        <v>Jahr 2017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76" t="s">
        <v>379</v>
      </c>
      <c r="C262" s="118" t="s">
        <v>380</v>
      </c>
      <c r="D262" s="119" t="str">
        <f>$D$12</f>
        <v>Jahr 2018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76"/>
      <c r="C263" s="73"/>
      <c r="D263" s="72" t="str">
        <f>$D$13</f>
        <v>Jahr 2017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76" t="s">
        <v>381</v>
      </c>
      <c r="C264" s="118" t="s">
        <v>382</v>
      </c>
      <c r="D264" s="119" t="str">
        <f>$D$12</f>
        <v>Jahr 2018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76"/>
      <c r="C265" s="73"/>
      <c r="D265" s="72" t="str">
        <f>$D$13</f>
        <v>Jahr 2017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76" t="s">
        <v>383</v>
      </c>
      <c r="C266" s="118" t="s">
        <v>384</v>
      </c>
      <c r="D266" s="119" t="str">
        <f>$D$12</f>
        <v>Jahr 2018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76"/>
      <c r="C267" s="73"/>
      <c r="D267" s="72" t="str">
        <f>$D$13</f>
        <v>Jahr 2017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76" t="s">
        <v>385</v>
      </c>
      <c r="C268" s="118" t="s">
        <v>386</v>
      </c>
      <c r="D268" s="119" t="str">
        <f>$D$12</f>
        <v>Jahr 2018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76"/>
      <c r="C269" s="73"/>
      <c r="D269" s="72" t="str">
        <f>$D$13</f>
        <v>Jahr 2017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76" t="s">
        <v>387</v>
      </c>
      <c r="C270" s="118" t="s">
        <v>388</v>
      </c>
      <c r="D270" s="119" t="str">
        <f>$D$12</f>
        <v>Jahr 2018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76"/>
      <c r="C271" s="73"/>
      <c r="D271" s="72" t="str">
        <f>$D$13</f>
        <v>Jahr 2017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76" t="s">
        <v>389</v>
      </c>
      <c r="C272" s="118" t="s">
        <v>390</v>
      </c>
      <c r="D272" s="119" t="str">
        <f>$D$12</f>
        <v>Jahr 2018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76"/>
      <c r="C273" s="73"/>
      <c r="D273" s="72" t="str">
        <f>$D$13</f>
        <v>Jahr 2017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76" t="s">
        <v>391</v>
      </c>
      <c r="C274" s="118" t="s">
        <v>392</v>
      </c>
      <c r="D274" s="119" t="str">
        <f>$D$12</f>
        <v>Jahr 2018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76"/>
      <c r="C275" s="73"/>
      <c r="D275" s="72" t="str">
        <f>$D$13</f>
        <v>Jahr 2017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76" t="s">
        <v>393</v>
      </c>
      <c r="C276" s="118" t="s">
        <v>394</v>
      </c>
      <c r="D276" s="119" t="str">
        <f>$D$12</f>
        <v>Jahr 2018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76"/>
      <c r="C277" s="73"/>
      <c r="D277" s="72" t="str">
        <f>$D$13</f>
        <v>Jahr 2017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76" t="s">
        <v>395</v>
      </c>
      <c r="C278" s="118" t="s">
        <v>396</v>
      </c>
      <c r="D278" s="119" t="str">
        <f>$D$12</f>
        <v>Jahr 2018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76"/>
      <c r="C279" s="73"/>
      <c r="D279" s="72" t="str">
        <f>$D$13</f>
        <v>Jahr 2017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76" t="s">
        <v>397</v>
      </c>
      <c r="C280" s="118" t="s">
        <v>398</v>
      </c>
      <c r="D280" s="119" t="str">
        <f>$D$12</f>
        <v>Jahr 2018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76"/>
      <c r="C281" s="73"/>
      <c r="D281" s="72" t="str">
        <f>$D$13</f>
        <v>Jahr 2017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76" t="s">
        <v>106</v>
      </c>
      <c r="C282" s="118" t="s">
        <v>107</v>
      </c>
      <c r="D282" s="119" t="str">
        <f>$D$12</f>
        <v>Jahr 2018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76"/>
      <c r="C283" s="73"/>
      <c r="D283" s="72" t="str">
        <f>$D$13</f>
        <v>Jahr 2017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76" t="s">
        <v>399</v>
      </c>
      <c r="C284" s="118" t="s">
        <v>400</v>
      </c>
      <c r="D284" s="119" t="str">
        <f>$D$12</f>
        <v>Jahr 2018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76"/>
      <c r="C285" s="73"/>
      <c r="D285" s="72" t="str">
        <f>$D$13</f>
        <v>Jahr 2017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76" t="s">
        <v>401</v>
      </c>
      <c r="C286" s="118" t="s">
        <v>402</v>
      </c>
      <c r="D286" s="119" t="str">
        <f>$D$12</f>
        <v>Jahr 2018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76"/>
      <c r="C287" s="73"/>
      <c r="D287" s="72" t="str">
        <f>$D$13</f>
        <v>Jahr 2017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76" t="s">
        <v>134</v>
      </c>
      <c r="C288" s="118" t="s">
        <v>135</v>
      </c>
      <c r="D288" s="119" t="str">
        <f>$D$12</f>
        <v>Jahr 2018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76"/>
      <c r="C289" s="73"/>
      <c r="D289" s="72" t="str">
        <f>$D$13</f>
        <v>Jahr 2017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76" t="s">
        <v>403</v>
      </c>
      <c r="C290" s="118" t="s">
        <v>404</v>
      </c>
      <c r="D290" s="119" t="str">
        <f>$D$12</f>
        <v>Jahr 2018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76"/>
      <c r="C291" s="73"/>
      <c r="D291" s="72" t="str">
        <f>$D$13</f>
        <v>Jahr 2017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76" t="s">
        <v>108</v>
      </c>
      <c r="C292" s="118" t="s">
        <v>109</v>
      </c>
      <c r="D292" s="119" t="str">
        <f>$D$12</f>
        <v>Jahr 2018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76"/>
      <c r="C293" s="73"/>
      <c r="D293" s="72" t="str">
        <f>$D$13</f>
        <v>Jahr 2017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76" t="s">
        <v>405</v>
      </c>
      <c r="C294" s="118" t="s">
        <v>406</v>
      </c>
      <c r="D294" s="119" t="str">
        <f>$D$12</f>
        <v>Jahr 2018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76"/>
      <c r="C295" s="73"/>
      <c r="D295" s="72" t="str">
        <f>$D$13</f>
        <v>Jahr 2017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76" t="s">
        <v>407</v>
      </c>
      <c r="C296" s="118" t="s">
        <v>408</v>
      </c>
      <c r="D296" s="119" t="str">
        <f>$D$12</f>
        <v>Jahr 2018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76"/>
      <c r="C297" s="73"/>
      <c r="D297" s="72" t="str">
        <f>$D$13</f>
        <v>Jahr 2017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76" t="s">
        <v>409</v>
      </c>
      <c r="C298" s="118" t="s">
        <v>410</v>
      </c>
      <c r="D298" s="119" t="str">
        <f>$D$12</f>
        <v>Jahr 2018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76"/>
      <c r="C299" s="73"/>
      <c r="D299" s="72" t="str">
        <f>$D$13</f>
        <v>Jahr 2017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76" t="s">
        <v>411</v>
      </c>
      <c r="C300" s="118" t="s">
        <v>412</v>
      </c>
      <c r="D300" s="119" t="str">
        <f>$D$12</f>
        <v>Jahr 2018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76"/>
      <c r="C301" s="73"/>
      <c r="D301" s="72" t="str">
        <f>$D$13</f>
        <v>Jahr 2017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76" t="s">
        <v>413</v>
      </c>
      <c r="C302" s="118" t="s">
        <v>414</v>
      </c>
      <c r="D302" s="119" t="str">
        <f>$D$12</f>
        <v>Jahr 2018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76"/>
      <c r="C303" s="73"/>
      <c r="D303" s="72" t="str">
        <f>$D$13</f>
        <v>Jahr 2017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76" t="s">
        <v>415</v>
      </c>
      <c r="C304" s="118" t="s">
        <v>416</v>
      </c>
      <c r="D304" s="119" t="str">
        <f>$D$12</f>
        <v>Jahr 2018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76"/>
      <c r="C305" s="73"/>
      <c r="D305" s="72" t="str">
        <f>$D$13</f>
        <v>Jahr 2017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76" t="s">
        <v>417</v>
      </c>
      <c r="C306" s="118" t="s">
        <v>418</v>
      </c>
      <c r="D306" s="119" t="str">
        <f>$D$12</f>
        <v>Jahr 2018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76"/>
      <c r="C307" s="73"/>
      <c r="D307" s="72" t="str">
        <f>$D$13</f>
        <v>Jahr 2017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76" t="s">
        <v>419</v>
      </c>
      <c r="C308" s="118" t="s">
        <v>420</v>
      </c>
      <c r="D308" s="119" t="str">
        <f>$D$12</f>
        <v>Jahr 2018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76"/>
      <c r="C309" s="73"/>
      <c r="D309" s="72" t="str">
        <f>$D$13</f>
        <v>Jahr 2017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76" t="s">
        <v>421</v>
      </c>
      <c r="C310" s="118" t="s">
        <v>422</v>
      </c>
      <c r="D310" s="119" t="str">
        <f>$D$12</f>
        <v>Jahr 2018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76"/>
      <c r="C311" s="73"/>
      <c r="D311" s="72" t="str">
        <f>$D$13</f>
        <v>Jahr 2017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76" t="s">
        <v>110</v>
      </c>
      <c r="C312" s="118" t="s">
        <v>111</v>
      </c>
      <c r="D312" s="119" t="str">
        <f>$D$12</f>
        <v>Jahr 2018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76"/>
      <c r="C313" s="73"/>
      <c r="D313" s="72" t="str">
        <f>$D$13</f>
        <v>Jahr 2017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76" t="s">
        <v>112</v>
      </c>
      <c r="C314" s="118" t="s">
        <v>113</v>
      </c>
      <c r="D314" s="119" t="str">
        <f>$D$12</f>
        <v>Jahr 2018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76"/>
      <c r="C315" s="73"/>
      <c r="D315" s="72" t="str">
        <f>$D$13</f>
        <v>Jahr 2017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76" t="s">
        <v>423</v>
      </c>
      <c r="C316" s="118" t="s">
        <v>424</v>
      </c>
      <c r="D316" s="119" t="str">
        <f>$D$12</f>
        <v>Jahr 2018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76"/>
      <c r="C317" s="73"/>
      <c r="D317" s="72" t="str">
        <f>$D$13</f>
        <v>Jahr 2017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76" t="s">
        <v>425</v>
      </c>
      <c r="C318" s="118" t="s">
        <v>426</v>
      </c>
      <c r="D318" s="119" t="str">
        <f>$D$12</f>
        <v>Jahr 2018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76"/>
      <c r="C319" s="73"/>
      <c r="D319" s="72" t="str">
        <f>$D$13</f>
        <v>Jahr 2017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76" t="s">
        <v>114</v>
      </c>
      <c r="C320" s="118" t="s">
        <v>115</v>
      </c>
      <c r="D320" s="119" t="str">
        <f>$D$12</f>
        <v>Jahr 2018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76"/>
      <c r="C321" s="73"/>
      <c r="D321" s="72" t="str">
        <f>$D$13</f>
        <v>Jahr 2017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76" t="s">
        <v>427</v>
      </c>
      <c r="C322" s="118" t="s">
        <v>428</v>
      </c>
      <c r="D322" s="119" t="str">
        <f>$D$12</f>
        <v>Jahr 2018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76"/>
      <c r="C323" s="73"/>
      <c r="D323" s="72" t="str">
        <f>$D$13</f>
        <v>Jahr 2017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76" t="s">
        <v>429</v>
      </c>
      <c r="C324" s="118" t="s">
        <v>430</v>
      </c>
      <c r="D324" s="119" t="str">
        <f>$D$12</f>
        <v>Jahr 2018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76"/>
      <c r="C325" s="73"/>
      <c r="D325" s="72" t="str">
        <f>$D$13</f>
        <v>Jahr 2017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76" t="s">
        <v>431</v>
      </c>
      <c r="C326" s="118" t="s">
        <v>432</v>
      </c>
      <c r="D326" s="119" t="str">
        <f>$D$12</f>
        <v>Jahr 2018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76"/>
      <c r="C327" s="73"/>
      <c r="D327" s="72" t="str">
        <f>$D$13</f>
        <v>Jahr 2017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76" t="s">
        <v>433</v>
      </c>
      <c r="C328" s="118" t="s">
        <v>434</v>
      </c>
      <c r="D328" s="119" t="str">
        <f>$D$12</f>
        <v>Jahr 2018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76"/>
      <c r="C329" s="73"/>
      <c r="D329" s="72" t="str">
        <f>$D$13</f>
        <v>Jahr 2017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76" t="s">
        <v>435</v>
      </c>
      <c r="C330" s="118" t="s">
        <v>436</v>
      </c>
      <c r="D330" s="119" t="str">
        <f>$D$12</f>
        <v>Jahr 2018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76"/>
      <c r="C331" s="73"/>
      <c r="D331" s="72" t="str">
        <f>$D$13</f>
        <v>Jahr 2017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76" t="s">
        <v>437</v>
      </c>
      <c r="C332" s="118" t="s">
        <v>438</v>
      </c>
      <c r="D332" s="119" t="str">
        <f>$D$12</f>
        <v>Jahr 2018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76"/>
      <c r="C333" s="73"/>
      <c r="D333" s="72" t="str">
        <f>$D$13</f>
        <v>Jahr 2017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76" t="s">
        <v>439</v>
      </c>
      <c r="C334" s="118" t="s">
        <v>440</v>
      </c>
      <c r="D334" s="119" t="str">
        <f>$D$12</f>
        <v>Jahr 2018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76"/>
      <c r="C335" s="73"/>
      <c r="D335" s="72" t="str">
        <f>$D$13</f>
        <v>Jahr 2017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76" t="s">
        <v>116</v>
      </c>
      <c r="C336" s="118" t="s">
        <v>117</v>
      </c>
      <c r="D336" s="119" t="str">
        <f>$D$12</f>
        <v>Jahr 2018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76"/>
      <c r="C337" s="73"/>
      <c r="D337" s="72" t="str">
        <f>$D$13</f>
        <v>Jahr 2017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76" t="s">
        <v>136</v>
      </c>
      <c r="C338" s="118" t="s">
        <v>137</v>
      </c>
      <c r="D338" s="119" t="str">
        <f>$D$12</f>
        <v>Jahr 2018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76"/>
      <c r="C339" s="73"/>
      <c r="D339" s="72" t="str">
        <f>$D$13</f>
        <v>Jahr 2017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76" t="s">
        <v>441</v>
      </c>
      <c r="C340" s="118" t="s">
        <v>442</v>
      </c>
      <c r="D340" s="119" t="str">
        <f>$D$12</f>
        <v>Jahr 2018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76"/>
      <c r="C341" s="73"/>
      <c r="D341" s="72" t="str">
        <f>$D$13</f>
        <v>Jahr 2017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76" t="s">
        <v>443</v>
      </c>
      <c r="C342" s="118" t="s">
        <v>444</v>
      </c>
      <c r="D342" s="119" t="str">
        <f>$D$12</f>
        <v>Jahr 2018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76"/>
      <c r="C343" s="73"/>
      <c r="D343" s="72" t="str">
        <f>$D$13</f>
        <v>Jahr 2017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76" t="s">
        <v>445</v>
      </c>
      <c r="C344" s="118" t="s">
        <v>446</v>
      </c>
      <c r="D344" s="119" t="str">
        <f>$D$12</f>
        <v>Jahr 2018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76"/>
      <c r="C345" s="73"/>
      <c r="D345" s="72" t="str">
        <f>$D$13</f>
        <v>Jahr 2017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76" t="s">
        <v>447</v>
      </c>
      <c r="C346" s="118" t="s">
        <v>448</v>
      </c>
      <c r="D346" s="119" t="str">
        <f>$D$12</f>
        <v>Jahr 2018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76"/>
      <c r="C347" s="73"/>
      <c r="D347" s="72" t="str">
        <f>$D$13</f>
        <v>Jahr 2017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76" t="s">
        <v>449</v>
      </c>
      <c r="C348" s="118" t="s">
        <v>450</v>
      </c>
      <c r="D348" s="119" t="str">
        <f>$D$12</f>
        <v>Jahr 2018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76"/>
      <c r="C349" s="73"/>
      <c r="D349" s="72" t="str">
        <f>$D$13</f>
        <v>Jahr 2017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76" t="s">
        <v>451</v>
      </c>
      <c r="C350" s="118" t="s">
        <v>452</v>
      </c>
      <c r="D350" s="119" t="str">
        <f>$D$12</f>
        <v>Jahr 2018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76"/>
      <c r="C351" s="73"/>
      <c r="D351" s="72" t="str">
        <f>$D$13</f>
        <v>Jahr 2017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76" t="s">
        <v>118</v>
      </c>
      <c r="C352" s="118" t="s">
        <v>119</v>
      </c>
      <c r="D352" s="119" t="str">
        <f>$D$12</f>
        <v>Jahr 2018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76"/>
      <c r="C353" s="73"/>
      <c r="D353" s="72" t="str">
        <f>$D$13</f>
        <v>Jahr 2017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76" t="s">
        <v>120</v>
      </c>
      <c r="C354" s="118" t="s">
        <v>121</v>
      </c>
      <c r="D354" s="119" t="str">
        <f>$D$12</f>
        <v>Jahr 2018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76"/>
      <c r="C355" s="73"/>
      <c r="D355" s="72" t="str">
        <f>$D$13</f>
        <v>Jahr 2017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76" t="s">
        <v>453</v>
      </c>
      <c r="C356" s="118" t="s">
        <v>454</v>
      </c>
      <c r="D356" s="119" t="str">
        <f>$D$12</f>
        <v>Jahr 2018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76"/>
      <c r="C357" s="73"/>
      <c r="D357" s="72" t="str">
        <f>$D$13</f>
        <v>Jahr 2017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76" t="s">
        <v>122</v>
      </c>
      <c r="C358" s="118" t="s">
        <v>123</v>
      </c>
      <c r="D358" s="119" t="str">
        <f>$D$12</f>
        <v>Jahr 2018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76"/>
      <c r="C359" s="73"/>
      <c r="D359" s="72" t="str">
        <f>$D$13</f>
        <v>Jahr 2017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76" t="s">
        <v>455</v>
      </c>
      <c r="C360" s="118" t="s">
        <v>456</v>
      </c>
      <c r="D360" s="119" t="str">
        <f>$D$12</f>
        <v>Jahr 2018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76"/>
      <c r="C361" s="73"/>
      <c r="D361" s="72" t="str">
        <f>$D$13</f>
        <v>Jahr 2017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76" t="s">
        <v>457</v>
      </c>
      <c r="C362" s="118" t="s">
        <v>458</v>
      </c>
      <c r="D362" s="119" t="str">
        <f>$D$12</f>
        <v>Jahr 2018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76"/>
      <c r="C363" s="73"/>
      <c r="D363" s="72" t="str">
        <f>$D$13</f>
        <v>Jahr 2017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76" t="s">
        <v>459</v>
      </c>
      <c r="C364" s="118" t="s">
        <v>460</v>
      </c>
      <c r="D364" s="119" t="str">
        <f>$D$12</f>
        <v>Jahr 2018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76"/>
      <c r="C365" s="73"/>
      <c r="D365" s="72" t="str">
        <f>$D$13</f>
        <v>Jahr 2017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76" t="s">
        <v>461</v>
      </c>
      <c r="C366" s="118" t="s">
        <v>462</v>
      </c>
      <c r="D366" s="119" t="str">
        <f>$D$12</f>
        <v>Jahr 2018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76"/>
      <c r="C367" s="73"/>
      <c r="D367" s="72" t="str">
        <f>$D$13</f>
        <v>Jahr 2017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76" t="s">
        <v>463</v>
      </c>
      <c r="C368" s="118" t="s">
        <v>464</v>
      </c>
      <c r="D368" s="119" t="str">
        <f>$D$12</f>
        <v>Jahr 2018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76"/>
      <c r="C369" s="73"/>
      <c r="D369" s="72" t="str">
        <f>$D$13</f>
        <v>Jahr 2017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76" t="s">
        <v>465</v>
      </c>
      <c r="C370" s="118" t="s">
        <v>466</v>
      </c>
      <c r="D370" s="119" t="str">
        <f>$D$12</f>
        <v>Jahr 2018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76"/>
      <c r="C371" s="73"/>
      <c r="D371" s="72" t="str">
        <f>$D$13</f>
        <v>Jahr 2017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76" t="s">
        <v>467</v>
      </c>
      <c r="C372" s="118" t="s">
        <v>468</v>
      </c>
      <c r="D372" s="119" t="str">
        <f>$D$12</f>
        <v>Jahr 2018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76"/>
      <c r="C373" s="73"/>
      <c r="D373" s="72" t="str">
        <f>$D$13</f>
        <v>Jahr 2017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76" t="s">
        <v>469</v>
      </c>
      <c r="C374" s="118" t="s">
        <v>470</v>
      </c>
      <c r="D374" s="119" t="str">
        <f>$D$12</f>
        <v>Jahr 2018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76"/>
      <c r="C375" s="73"/>
      <c r="D375" s="72" t="str">
        <f>$D$13</f>
        <v>Jahr 2017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76" t="s">
        <v>471</v>
      </c>
      <c r="C376" s="118" t="s">
        <v>472</v>
      </c>
      <c r="D376" s="119" t="str">
        <f>$D$12</f>
        <v>Jahr 2018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76"/>
      <c r="C377" s="73"/>
      <c r="D377" s="72" t="str">
        <f>$D$13</f>
        <v>Jahr 2017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76" t="s">
        <v>473</v>
      </c>
      <c r="C378" s="118" t="s">
        <v>474</v>
      </c>
      <c r="D378" s="119" t="str">
        <f>$D$12</f>
        <v>Jahr 2018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76"/>
      <c r="C379" s="73"/>
      <c r="D379" s="72" t="str">
        <f>$D$13</f>
        <v>Jahr 2017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76" t="s">
        <v>475</v>
      </c>
      <c r="C380" s="118" t="s">
        <v>476</v>
      </c>
      <c r="D380" s="119" t="str">
        <f>$D$12</f>
        <v>Jahr 2018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76"/>
      <c r="C381" s="73"/>
      <c r="D381" s="72" t="str">
        <f>$D$13</f>
        <v>Jahr 2017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76" t="s">
        <v>477</v>
      </c>
      <c r="C382" s="118" t="s">
        <v>478</v>
      </c>
      <c r="D382" s="119" t="str">
        <f>$D$12</f>
        <v>Jahr 2018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76"/>
      <c r="C383" s="73"/>
      <c r="D383" s="72" t="str">
        <f>$D$13</f>
        <v>Jahr 2017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76" t="s">
        <v>479</v>
      </c>
      <c r="C384" s="118" t="s">
        <v>480</v>
      </c>
      <c r="D384" s="119" t="str">
        <f>$D$12</f>
        <v>Jahr 2018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76"/>
      <c r="C385" s="73"/>
      <c r="D385" s="72" t="str">
        <f>$D$13</f>
        <v>Jahr 2017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76" t="s">
        <v>481</v>
      </c>
      <c r="C386" s="118" t="s">
        <v>482</v>
      </c>
      <c r="D386" s="119" t="str">
        <f>$D$12</f>
        <v>Jahr 2018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76"/>
      <c r="C387" s="73"/>
      <c r="D387" s="72" t="str">
        <f>$D$13</f>
        <v>Jahr 2017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76" t="s">
        <v>483</v>
      </c>
      <c r="C388" s="118" t="s">
        <v>484</v>
      </c>
      <c r="D388" s="119" t="str">
        <f>$D$12</f>
        <v>Jahr 2018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76"/>
      <c r="C389" s="73"/>
      <c r="D389" s="72" t="str">
        <f>$D$13</f>
        <v>Jahr 2017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76" t="s">
        <v>485</v>
      </c>
      <c r="C390" s="118" t="s">
        <v>486</v>
      </c>
      <c r="D390" s="119" t="str">
        <f>$D$12</f>
        <v>Jahr 2018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76"/>
      <c r="C391" s="73"/>
      <c r="D391" s="72" t="str">
        <f>$D$13</f>
        <v>Jahr 2017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76" t="s">
        <v>487</v>
      </c>
      <c r="C392" s="118" t="s">
        <v>488</v>
      </c>
      <c r="D392" s="119" t="str">
        <f>$D$12</f>
        <v>Jahr 2018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76"/>
      <c r="C393" s="73"/>
      <c r="D393" s="72" t="str">
        <f>$D$13</f>
        <v>Jahr 2017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76" t="s">
        <v>124</v>
      </c>
      <c r="C394" s="118" t="s">
        <v>125</v>
      </c>
      <c r="D394" s="119" t="str">
        <f>$D$12</f>
        <v>Jahr 2018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76"/>
      <c r="C395" s="73"/>
      <c r="D395" s="72" t="str">
        <f>$D$13</f>
        <v>Jahr 2017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76" t="s">
        <v>489</v>
      </c>
      <c r="C396" s="118" t="s">
        <v>490</v>
      </c>
      <c r="D396" s="119" t="str">
        <f>$D$12</f>
        <v>Jahr 2018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76"/>
      <c r="C397" s="73"/>
      <c r="D397" s="72" t="str">
        <f>$D$13</f>
        <v>Jahr 2017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76" t="s">
        <v>491</v>
      </c>
      <c r="C398" s="118" t="s">
        <v>492</v>
      </c>
      <c r="D398" s="119" t="str">
        <f>$D$12</f>
        <v>Jahr 2018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76"/>
      <c r="C399" s="73"/>
      <c r="D399" s="72" t="str">
        <f>$D$13</f>
        <v>Jahr 2017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76" t="s">
        <v>493</v>
      </c>
      <c r="C400" s="118" t="s">
        <v>494</v>
      </c>
      <c r="D400" s="119" t="str">
        <f>$D$12</f>
        <v>Jahr 2018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76"/>
      <c r="C401" s="73"/>
      <c r="D401" s="72" t="str">
        <f>$D$13</f>
        <v>Jahr 2017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76" t="s">
        <v>495</v>
      </c>
      <c r="C402" s="118" t="s">
        <v>496</v>
      </c>
      <c r="D402" s="119" t="str">
        <f>$D$12</f>
        <v>Jahr 2018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76"/>
      <c r="C403" s="73"/>
      <c r="D403" s="72" t="str">
        <f>$D$13</f>
        <v>Jahr 2017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76" t="s">
        <v>497</v>
      </c>
      <c r="C404" s="118" t="s">
        <v>498</v>
      </c>
      <c r="D404" s="119" t="str">
        <f>$D$12</f>
        <v>Jahr 2018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76"/>
      <c r="C405" s="73"/>
      <c r="D405" s="72" t="str">
        <f>$D$13</f>
        <v>Jahr 2017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76" t="s">
        <v>499</v>
      </c>
      <c r="C406" s="118" t="s">
        <v>500</v>
      </c>
      <c r="D406" s="119" t="str">
        <f>$D$12</f>
        <v>Jahr 2018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76"/>
      <c r="C407" s="73"/>
      <c r="D407" s="72" t="str">
        <f>$D$13</f>
        <v>Jahr 2017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76" t="s">
        <v>126</v>
      </c>
      <c r="C408" s="118" t="s">
        <v>127</v>
      </c>
      <c r="D408" s="119" t="str">
        <f>$D$12</f>
        <v>Jahr 2018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76"/>
      <c r="C409" s="73"/>
      <c r="D409" s="72" t="str">
        <f>$D$13</f>
        <v>Jahr 2017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76" t="s">
        <v>501</v>
      </c>
      <c r="C410" s="118" t="s">
        <v>502</v>
      </c>
      <c r="D410" s="119" t="str">
        <f>$D$12</f>
        <v>Jahr 2018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76"/>
      <c r="C411" s="73"/>
      <c r="D411" s="72" t="str">
        <f>$D$13</f>
        <v>Jahr 2017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76" t="s">
        <v>142</v>
      </c>
      <c r="C412" s="118" t="s">
        <v>143</v>
      </c>
      <c r="D412" s="119" t="str">
        <f>$D$12</f>
        <v>Jahr 2018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76"/>
      <c r="C413" s="73"/>
      <c r="D413" s="72" t="str">
        <f>$D$13</f>
        <v>Jahr 2017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76" t="s">
        <v>503</v>
      </c>
      <c r="C414" s="118" t="s">
        <v>504</v>
      </c>
      <c r="D414" s="119" t="str">
        <f>$D$12</f>
        <v>Jahr 2018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76"/>
      <c r="C415" s="73"/>
      <c r="D415" s="72" t="str">
        <f>$D$13</f>
        <v>Jahr 2017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76" t="s">
        <v>505</v>
      </c>
      <c r="C416" s="118" t="s">
        <v>506</v>
      </c>
      <c r="D416" s="119" t="str">
        <f>$D$12</f>
        <v>Jahr 2018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76"/>
      <c r="C417" s="73"/>
      <c r="D417" s="72" t="str">
        <f>$D$13</f>
        <v>Jahr 2017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76" t="s">
        <v>507</v>
      </c>
      <c r="C418" s="118" t="s">
        <v>508</v>
      </c>
      <c r="D418" s="119" t="str">
        <f>$D$12</f>
        <v>Jahr 2018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76"/>
      <c r="C419" s="73"/>
      <c r="D419" s="72" t="str">
        <f>$D$13</f>
        <v>Jahr 2017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76" t="s">
        <v>509</v>
      </c>
      <c r="C420" s="118" t="s">
        <v>510</v>
      </c>
      <c r="D420" s="119" t="str">
        <f>$D$12</f>
        <v>Jahr 2018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76"/>
      <c r="C421" s="73"/>
      <c r="D421" s="72" t="str">
        <f>$D$13</f>
        <v>Jahr 2017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76" t="s">
        <v>511</v>
      </c>
      <c r="C422" s="118" t="s">
        <v>512</v>
      </c>
      <c r="D422" s="119" t="str">
        <f>$D$12</f>
        <v>Jahr 2018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76"/>
      <c r="C423" s="73"/>
      <c r="D423" s="72" t="str">
        <f>$D$13</f>
        <v>Jahr 2017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76" t="s">
        <v>513</v>
      </c>
      <c r="C424" s="118" t="s">
        <v>514</v>
      </c>
      <c r="D424" s="119" t="str">
        <f>$D$12</f>
        <v>Jahr 2018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76"/>
      <c r="C425" s="73"/>
      <c r="D425" s="72" t="str">
        <f>$D$13</f>
        <v>Jahr 2017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76" t="s">
        <v>515</v>
      </c>
      <c r="C426" s="118" t="s">
        <v>516</v>
      </c>
      <c r="D426" s="119" t="str">
        <f>$D$12</f>
        <v>Jahr 2018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76"/>
      <c r="C427" s="73"/>
      <c r="D427" s="72" t="str">
        <f>$D$13</f>
        <v>Jahr 2017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76" t="s">
        <v>517</v>
      </c>
      <c r="C428" s="118" t="s">
        <v>518</v>
      </c>
      <c r="D428" s="119" t="str">
        <f>$D$12</f>
        <v>Jahr 2018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76"/>
      <c r="C429" s="73"/>
      <c r="D429" s="72" t="str">
        <f>$D$13</f>
        <v>Jahr 2017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76" t="s">
        <v>519</v>
      </c>
      <c r="C430" s="118" t="s">
        <v>520</v>
      </c>
      <c r="D430" s="119" t="str">
        <f>$D$12</f>
        <v>Jahr 2018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76"/>
      <c r="C431" s="73"/>
      <c r="D431" s="72" t="str">
        <f>$D$13</f>
        <v>Jahr 2017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76" t="s">
        <v>128</v>
      </c>
      <c r="C432" s="118" t="s">
        <v>129</v>
      </c>
      <c r="D432" s="119" t="str">
        <f>$D$12</f>
        <v>Jahr 2018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73"/>
      <c r="D433" s="72" t="str">
        <f>$D$13</f>
        <v>Jahr 2017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76"/>
    </row>
    <row r="435" spans="3:7" ht="12.75" customHeight="1" x14ac:dyDescent="0.2">
      <c r="C435" s="50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76" customWidth="1"/>
    <col min="2" max="2" width="11.5703125" style="76" hidden="1" customWidth="1"/>
    <col min="3" max="3" width="22.7109375" style="76" customWidth="1"/>
    <col min="4" max="4" width="8.7109375" style="76" customWidth="1"/>
    <col min="5" max="6" width="18.7109375" style="76" customWidth="1"/>
    <col min="7" max="7" width="16" style="76" customWidth="1"/>
    <col min="8" max="8" width="19.5703125" style="76" customWidth="1"/>
    <col min="9" max="9" width="18.28515625" style="76" customWidth="1"/>
    <col min="10" max="1025" width="8.7109375" style="76" customWidth="1"/>
  </cols>
  <sheetData>
    <row r="1" spans="1:9" ht="5.0999999999999996" customHeight="1" x14ac:dyDescent="0.2">
      <c r="A1"/>
    </row>
    <row r="2" spans="1:9" ht="12.75" customHeight="1" x14ac:dyDescent="0.2">
      <c r="C2" s="176" t="s">
        <v>524</v>
      </c>
      <c r="D2" s="176"/>
      <c r="E2" s="176"/>
      <c r="F2" s="176"/>
      <c r="G2" s="54"/>
      <c r="H2" s="54"/>
      <c r="I2" s="54"/>
    </row>
    <row r="3" spans="1:9" ht="12.75" customHeight="1" x14ac:dyDescent="0.2">
      <c r="C3" s="129"/>
      <c r="D3" s="176"/>
      <c r="E3" s="176"/>
      <c r="F3" s="54"/>
      <c r="G3" s="54"/>
      <c r="H3" s="54"/>
      <c r="I3" s="54"/>
    </row>
    <row r="4" spans="1:9" ht="12.75" customHeight="1" x14ac:dyDescent="0.2">
      <c r="C4" s="129" t="s">
        <v>525</v>
      </c>
      <c r="D4" s="176"/>
      <c r="E4" s="176"/>
      <c r="F4" s="54"/>
      <c r="G4" s="54"/>
      <c r="H4" s="54"/>
      <c r="I4" s="54"/>
    </row>
    <row r="5" spans="1:9" ht="15" customHeight="1" x14ac:dyDescent="0.2">
      <c r="C5" s="129" t="str">
        <f>UebInstitutQuartal</f>
        <v>1. Quartal 2018</v>
      </c>
      <c r="D5" s="54"/>
      <c r="E5" s="54"/>
      <c r="F5" s="54"/>
      <c r="G5" s="54"/>
      <c r="H5" s="54"/>
      <c r="I5" s="54"/>
    </row>
    <row r="6" spans="1:9" ht="12.75" customHeight="1" x14ac:dyDescent="0.2">
      <c r="C6" s="54"/>
      <c r="D6" s="54"/>
      <c r="E6" s="54"/>
      <c r="F6" s="54"/>
      <c r="G6" s="54"/>
      <c r="H6" s="54"/>
      <c r="I6" s="54"/>
    </row>
    <row r="7" spans="1:9" ht="15" customHeight="1" x14ac:dyDescent="0.2">
      <c r="C7" s="205"/>
      <c r="D7" s="128"/>
      <c r="E7" s="130" t="s">
        <v>526</v>
      </c>
      <c r="F7" s="132"/>
      <c r="G7" s="132"/>
      <c r="H7" s="132"/>
      <c r="I7" s="133"/>
    </row>
    <row r="8" spans="1:9" ht="12.75" customHeight="1" x14ac:dyDescent="0.2">
      <c r="C8" s="128"/>
      <c r="D8" s="128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128"/>
      <c r="D9" s="128"/>
      <c r="E9" s="134"/>
      <c r="F9" s="320" t="s">
        <v>527</v>
      </c>
      <c r="G9" s="321" t="s">
        <v>528</v>
      </c>
      <c r="H9" s="303"/>
      <c r="I9" s="320" t="s">
        <v>529</v>
      </c>
    </row>
    <row r="10" spans="1:9" ht="12.75" customHeight="1" x14ac:dyDescent="0.2">
      <c r="C10" s="128"/>
      <c r="D10" s="128"/>
      <c r="E10" s="134"/>
      <c r="F10" s="303"/>
      <c r="G10" s="322" t="s">
        <v>60</v>
      </c>
      <c r="H10" s="210" t="s">
        <v>61</v>
      </c>
      <c r="I10" s="303"/>
    </row>
    <row r="11" spans="1:9" ht="39.950000000000003" customHeight="1" x14ac:dyDescent="0.2">
      <c r="C11" s="142"/>
      <c r="D11" s="142"/>
      <c r="E11" s="211"/>
      <c r="F11" s="303"/>
      <c r="G11" s="303"/>
      <c r="H11" s="212" t="s">
        <v>530</v>
      </c>
      <c r="I11" s="303"/>
    </row>
    <row r="12" spans="1:9" ht="12.75" customHeight="1" x14ac:dyDescent="0.2">
      <c r="B12" s="213"/>
      <c r="C12" s="214" t="s">
        <v>73</v>
      </c>
      <c r="D12" s="215" t="str">
        <f>AktQuartal</f>
        <v>1. Quartal</v>
      </c>
      <c r="E12" s="155" t="str">
        <f>Einheit_Waehrung</f>
        <v>Mio. €</v>
      </c>
      <c r="F12" s="116" t="str">
        <f>E12</f>
        <v>Mio. €</v>
      </c>
      <c r="G12" s="116" t="str">
        <f>E12</f>
        <v>Mio. €</v>
      </c>
      <c r="H12" s="116" t="str">
        <f>E12</f>
        <v>Mio. €</v>
      </c>
      <c r="I12" s="157" t="str">
        <f>E12</f>
        <v>Mio. €</v>
      </c>
    </row>
    <row r="13" spans="1:9" ht="12.75" customHeight="1" x14ac:dyDescent="0.2">
      <c r="B13" s="216" t="s">
        <v>74</v>
      </c>
      <c r="C13" s="118" t="s">
        <v>75</v>
      </c>
      <c r="D13" s="119" t="str">
        <f>"Jahr "&amp;AktJahr</f>
        <v>Jahr 2018</v>
      </c>
      <c r="E13" s="160">
        <v>345</v>
      </c>
      <c r="F13" s="120">
        <v>0</v>
      </c>
      <c r="G13" s="120">
        <v>0</v>
      </c>
      <c r="H13" s="120">
        <v>0</v>
      </c>
      <c r="I13" s="161">
        <v>345</v>
      </c>
    </row>
    <row r="14" spans="1:9" ht="12.75" customHeight="1" x14ac:dyDescent="0.2">
      <c r="B14" s="216"/>
      <c r="C14" s="72"/>
      <c r="D14" s="72" t="str">
        <f>"Jahr "&amp;(AktJahr-1)</f>
        <v>Jahr 2017</v>
      </c>
      <c r="E14" s="167">
        <v>888</v>
      </c>
      <c r="F14" s="165">
        <v>0</v>
      </c>
      <c r="G14" s="165">
        <v>0</v>
      </c>
      <c r="H14" s="165">
        <v>0</v>
      </c>
      <c r="I14" s="168">
        <v>888</v>
      </c>
    </row>
    <row r="15" spans="1:9" ht="12.75" customHeight="1" x14ac:dyDescent="0.2">
      <c r="B15" s="216" t="s">
        <v>76</v>
      </c>
      <c r="C15" s="118" t="s">
        <v>77</v>
      </c>
      <c r="D15" s="119" t="str">
        <f>$D$13</f>
        <v>Jahr 2018</v>
      </c>
      <c r="E15" s="160">
        <v>345</v>
      </c>
      <c r="F15" s="120">
        <v>0</v>
      </c>
      <c r="G15" s="120">
        <v>0</v>
      </c>
      <c r="H15" s="120">
        <v>0</v>
      </c>
      <c r="I15" s="161">
        <v>345</v>
      </c>
    </row>
    <row r="16" spans="1:9" ht="12.75" customHeight="1" x14ac:dyDescent="0.2">
      <c r="B16" s="216"/>
      <c r="C16" s="72"/>
      <c r="D16" s="72" t="str">
        <f>$D$14</f>
        <v>Jahr 2017</v>
      </c>
      <c r="E16" s="167">
        <v>733</v>
      </c>
      <c r="F16" s="165">
        <v>0</v>
      </c>
      <c r="G16" s="165">
        <v>0</v>
      </c>
      <c r="H16" s="165">
        <v>0</v>
      </c>
      <c r="I16" s="168">
        <v>733</v>
      </c>
    </row>
    <row r="17" spans="2:9" ht="12.75" customHeight="1" x14ac:dyDescent="0.2">
      <c r="B17" s="217" t="s">
        <v>78</v>
      </c>
      <c r="C17" s="118" t="s">
        <v>79</v>
      </c>
      <c r="D17" s="119" t="str">
        <f>$D$13</f>
        <v>Jahr 2018</v>
      </c>
      <c r="E17" s="160">
        <v>0</v>
      </c>
      <c r="F17" s="120">
        <v>0</v>
      </c>
      <c r="G17" s="120">
        <v>0</v>
      </c>
      <c r="H17" s="120">
        <v>0</v>
      </c>
      <c r="I17" s="161">
        <v>0</v>
      </c>
    </row>
    <row r="18" spans="2:9" ht="12.75" customHeight="1" x14ac:dyDescent="0.2">
      <c r="B18" s="216"/>
      <c r="C18" s="72"/>
      <c r="D18" s="72" t="str">
        <f>$D$14</f>
        <v>Jahr 2017</v>
      </c>
      <c r="E18" s="167">
        <v>0</v>
      </c>
      <c r="F18" s="165">
        <v>0</v>
      </c>
      <c r="G18" s="165">
        <v>0</v>
      </c>
      <c r="H18" s="165">
        <v>0</v>
      </c>
      <c r="I18" s="168">
        <v>0</v>
      </c>
    </row>
    <row r="19" spans="2:9" ht="12.75" customHeight="1" x14ac:dyDescent="0.2">
      <c r="B19" s="217" t="s">
        <v>80</v>
      </c>
      <c r="C19" s="118" t="s">
        <v>81</v>
      </c>
      <c r="D19" s="119" t="str">
        <f>$D$13</f>
        <v>Jahr 2018</v>
      </c>
      <c r="E19" s="160">
        <v>0</v>
      </c>
      <c r="F19" s="120">
        <v>0</v>
      </c>
      <c r="G19" s="120">
        <v>0</v>
      </c>
      <c r="H19" s="120">
        <v>0</v>
      </c>
      <c r="I19" s="161">
        <v>0</v>
      </c>
    </row>
    <row r="20" spans="2:9" ht="12.75" customHeight="1" x14ac:dyDescent="0.2">
      <c r="B20" s="216"/>
      <c r="C20" s="72"/>
      <c r="D20" s="72" t="str">
        <f>$D$14</f>
        <v>Jahr 2017</v>
      </c>
      <c r="E20" s="167">
        <v>0</v>
      </c>
      <c r="F20" s="165">
        <v>0</v>
      </c>
      <c r="G20" s="165">
        <v>0</v>
      </c>
      <c r="H20" s="165">
        <v>0</v>
      </c>
      <c r="I20" s="168">
        <v>0</v>
      </c>
    </row>
    <row r="21" spans="2:9" ht="12.75" customHeight="1" x14ac:dyDescent="0.2">
      <c r="B21" s="217" t="s">
        <v>82</v>
      </c>
      <c r="C21" s="118" t="s">
        <v>83</v>
      </c>
      <c r="D21" s="119" t="str">
        <f>$D$13</f>
        <v>Jahr 2018</v>
      </c>
      <c r="E21" s="160">
        <v>0</v>
      </c>
      <c r="F21" s="120">
        <v>0</v>
      </c>
      <c r="G21" s="120">
        <v>0</v>
      </c>
      <c r="H21" s="120">
        <v>0</v>
      </c>
      <c r="I21" s="161">
        <v>0</v>
      </c>
    </row>
    <row r="22" spans="2:9" ht="12.75" customHeight="1" x14ac:dyDescent="0.2">
      <c r="B22" s="216"/>
      <c r="C22" s="72"/>
      <c r="D22" s="72" t="str">
        <f>$D$14</f>
        <v>Jahr 2017</v>
      </c>
      <c r="E22" s="167">
        <v>0</v>
      </c>
      <c r="F22" s="165">
        <v>0</v>
      </c>
      <c r="G22" s="165">
        <v>0</v>
      </c>
      <c r="H22" s="165">
        <v>0</v>
      </c>
      <c r="I22" s="168">
        <v>0</v>
      </c>
    </row>
    <row r="23" spans="2:9" ht="12.75" customHeight="1" x14ac:dyDescent="0.2">
      <c r="B23" s="217" t="s">
        <v>84</v>
      </c>
      <c r="C23" s="118" t="s">
        <v>85</v>
      </c>
      <c r="D23" s="119" t="str">
        <f>$D$13</f>
        <v>Jahr 2018</v>
      </c>
      <c r="E23" s="160">
        <v>0</v>
      </c>
      <c r="F23" s="120">
        <v>0</v>
      </c>
      <c r="G23" s="120">
        <v>0</v>
      </c>
      <c r="H23" s="120">
        <v>0</v>
      </c>
      <c r="I23" s="161">
        <v>0</v>
      </c>
    </row>
    <row r="24" spans="2:9" ht="12.75" customHeight="1" x14ac:dyDescent="0.2">
      <c r="B24" s="216"/>
      <c r="C24" s="72"/>
      <c r="D24" s="72" t="str">
        <f>$D$14</f>
        <v>Jahr 2017</v>
      </c>
      <c r="E24" s="167">
        <v>0</v>
      </c>
      <c r="F24" s="165">
        <v>0</v>
      </c>
      <c r="G24" s="165">
        <v>0</v>
      </c>
      <c r="H24" s="165">
        <v>0</v>
      </c>
      <c r="I24" s="168">
        <v>0</v>
      </c>
    </row>
    <row r="25" spans="2:9" ht="12.75" customHeight="1" x14ac:dyDescent="0.2">
      <c r="B25" s="217" t="s">
        <v>86</v>
      </c>
      <c r="C25" s="118" t="s">
        <v>87</v>
      </c>
      <c r="D25" s="119" t="str">
        <f>$D$13</f>
        <v>Jahr 2018</v>
      </c>
      <c r="E25" s="160">
        <v>0</v>
      </c>
      <c r="F25" s="120">
        <v>0</v>
      </c>
      <c r="G25" s="120">
        <v>0</v>
      </c>
      <c r="H25" s="120">
        <v>0</v>
      </c>
      <c r="I25" s="161">
        <v>0</v>
      </c>
    </row>
    <row r="26" spans="2:9" ht="12.75" customHeight="1" x14ac:dyDescent="0.2">
      <c r="B26" s="216"/>
      <c r="C26" s="72"/>
      <c r="D26" s="72" t="str">
        <f>$D$14</f>
        <v>Jahr 2017</v>
      </c>
      <c r="E26" s="167">
        <v>0</v>
      </c>
      <c r="F26" s="165">
        <v>0</v>
      </c>
      <c r="G26" s="165">
        <v>0</v>
      </c>
      <c r="H26" s="165">
        <v>0</v>
      </c>
      <c r="I26" s="168">
        <v>0</v>
      </c>
    </row>
    <row r="27" spans="2:9" ht="12.75" customHeight="1" x14ac:dyDescent="0.2">
      <c r="B27" s="216" t="s">
        <v>88</v>
      </c>
      <c r="C27" s="118" t="s">
        <v>89</v>
      </c>
      <c r="D27" s="119" t="str">
        <f>$D$13</f>
        <v>Jahr 2018</v>
      </c>
      <c r="E27" s="160">
        <v>0</v>
      </c>
      <c r="F27" s="120">
        <v>0</v>
      </c>
      <c r="G27" s="120">
        <v>0</v>
      </c>
      <c r="H27" s="120">
        <v>0</v>
      </c>
      <c r="I27" s="161">
        <v>0</v>
      </c>
    </row>
    <row r="28" spans="2:9" ht="12.75" customHeight="1" x14ac:dyDescent="0.2">
      <c r="B28" s="216"/>
      <c r="C28" s="72"/>
      <c r="D28" s="72" t="str">
        <f>$D$14</f>
        <v>Jahr 2017</v>
      </c>
      <c r="E28" s="167">
        <v>0</v>
      </c>
      <c r="F28" s="165">
        <v>0</v>
      </c>
      <c r="G28" s="165">
        <v>0</v>
      </c>
      <c r="H28" s="165">
        <v>0</v>
      </c>
      <c r="I28" s="168">
        <v>0</v>
      </c>
    </row>
    <row r="29" spans="2:9" ht="12.75" customHeight="1" x14ac:dyDescent="0.2">
      <c r="B29" s="216" t="s">
        <v>90</v>
      </c>
      <c r="C29" s="118" t="s">
        <v>91</v>
      </c>
      <c r="D29" s="119" t="str">
        <f>$D$13</f>
        <v>Jahr 2018</v>
      </c>
      <c r="E29" s="160">
        <v>0</v>
      </c>
      <c r="F29" s="120">
        <v>0</v>
      </c>
      <c r="G29" s="120">
        <v>0</v>
      </c>
      <c r="H29" s="120">
        <v>0</v>
      </c>
      <c r="I29" s="161">
        <v>0</v>
      </c>
    </row>
    <row r="30" spans="2:9" ht="12.75" customHeight="1" x14ac:dyDescent="0.2">
      <c r="B30" s="216"/>
      <c r="C30" s="72"/>
      <c r="D30" s="72" t="str">
        <f>$D$14</f>
        <v>Jahr 2017</v>
      </c>
      <c r="E30" s="167">
        <v>0</v>
      </c>
      <c r="F30" s="165">
        <v>0</v>
      </c>
      <c r="G30" s="165">
        <v>0</v>
      </c>
      <c r="H30" s="165">
        <v>0</v>
      </c>
      <c r="I30" s="168">
        <v>0</v>
      </c>
    </row>
    <row r="31" spans="2:9" ht="12.75" customHeight="1" x14ac:dyDescent="0.2">
      <c r="B31" s="216" t="s">
        <v>92</v>
      </c>
      <c r="C31" s="118" t="s">
        <v>93</v>
      </c>
      <c r="D31" s="119" t="str">
        <f>$D$13</f>
        <v>Jahr 2018</v>
      </c>
      <c r="E31" s="160">
        <v>0</v>
      </c>
      <c r="F31" s="120">
        <v>0</v>
      </c>
      <c r="G31" s="120">
        <v>0</v>
      </c>
      <c r="H31" s="120">
        <v>0</v>
      </c>
      <c r="I31" s="161">
        <v>0</v>
      </c>
    </row>
    <row r="32" spans="2:9" ht="12.75" customHeight="1" x14ac:dyDescent="0.2">
      <c r="B32" s="216"/>
      <c r="C32" s="72"/>
      <c r="D32" s="72" t="str">
        <f>$D$14</f>
        <v>Jahr 2017</v>
      </c>
      <c r="E32" s="167">
        <v>0</v>
      </c>
      <c r="F32" s="165">
        <v>0</v>
      </c>
      <c r="G32" s="165">
        <v>0</v>
      </c>
      <c r="H32" s="165">
        <v>0</v>
      </c>
      <c r="I32" s="168">
        <v>0</v>
      </c>
    </row>
    <row r="33" spans="2:9" ht="12.75" customHeight="1" x14ac:dyDescent="0.2">
      <c r="B33" s="216" t="s">
        <v>94</v>
      </c>
      <c r="C33" s="118" t="s">
        <v>95</v>
      </c>
      <c r="D33" s="119" t="str">
        <f>$D$13</f>
        <v>Jahr 2018</v>
      </c>
      <c r="E33" s="160">
        <v>0</v>
      </c>
      <c r="F33" s="120">
        <v>0</v>
      </c>
      <c r="G33" s="120">
        <v>0</v>
      </c>
      <c r="H33" s="120">
        <v>0</v>
      </c>
      <c r="I33" s="161">
        <v>0</v>
      </c>
    </row>
    <row r="34" spans="2:9" ht="12.75" customHeight="1" x14ac:dyDescent="0.2">
      <c r="B34" s="216"/>
      <c r="C34" s="72"/>
      <c r="D34" s="72" t="str">
        <f>$D$14</f>
        <v>Jahr 2017</v>
      </c>
      <c r="E34" s="167">
        <v>0</v>
      </c>
      <c r="F34" s="165">
        <v>0</v>
      </c>
      <c r="G34" s="165">
        <v>0</v>
      </c>
      <c r="H34" s="165">
        <v>0</v>
      </c>
      <c r="I34" s="168">
        <v>0</v>
      </c>
    </row>
    <row r="35" spans="2:9" ht="12.75" customHeight="1" x14ac:dyDescent="0.2">
      <c r="B35" s="216" t="s">
        <v>96</v>
      </c>
      <c r="C35" s="118" t="s">
        <v>97</v>
      </c>
      <c r="D35" s="119" t="str">
        <f>$D$13</f>
        <v>Jahr 2018</v>
      </c>
      <c r="E35" s="160">
        <v>0</v>
      </c>
      <c r="F35" s="120">
        <v>0</v>
      </c>
      <c r="G35" s="120">
        <v>0</v>
      </c>
      <c r="H35" s="120">
        <v>0</v>
      </c>
      <c r="I35" s="161">
        <v>0</v>
      </c>
    </row>
    <row r="36" spans="2:9" ht="12.75" customHeight="1" x14ac:dyDescent="0.2">
      <c r="B36" s="216"/>
      <c r="C36" s="72"/>
      <c r="D36" s="72" t="str">
        <f>$D$14</f>
        <v>Jahr 2017</v>
      </c>
      <c r="E36" s="167">
        <v>0</v>
      </c>
      <c r="F36" s="165">
        <v>0</v>
      </c>
      <c r="G36" s="165">
        <v>0</v>
      </c>
      <c r="H36" s="165">
        <v>0</v>
      </c>
      <c r="I36" s="168">
        <v>0</v>
      </c>
    </row>
    <row r="37" spans="2:9" ht="12.75" customHeight="1" x14ac:dyDescent="0.2">
      <c r="B37" s="216" t="s">
        <v>98</v>
      </c>
      <c r="C37" s="118" t="s">
        <v>99</v>
      </c>
      <c r="D37" s="119" t="str">
        <f>$D$13</f>
        <v>Jahr 2018</v>
      </c>
      <c r="E37" s="160">
        <v>0</v>
      </c>
      <c r="F37" s="120">
        <v>0</v>
      </c>
      <c r="G37" s="120">
        <v>0</v>
      </c>
      <c r="H37" s="120">
        <v>0</v>
      </c>
      <c r="I37" s="161">
        <v>0</v>
      </c>
    </row>
    <row r="38" spans="2:9" ht="12.75" customHeight="1" x14ac:dyDescent="0.2">
      <c r="B38" s="216"/>
      <c r="C38" s="72"/>
      <c r="D38" s="72" t="str">
        <f>$D$14</f>
        <v>Jahr 2017</v>
      </c>
      <c r="E38" s="167">
        <v>0</v>
      </c>
      <c r="F38" s="165">
        <v>0</v>
      </c>
      <c r="G38" s="165">
        <v>0</v>
      </c>
      <c r="H38" s="165">
        <v>0</v>
      </c>
      <c r="I38" s="168">
        <v>0</v>
      </c>
    </row>
    <row r="39" spans="2:9" ht="12.75" customHeight="1" x14ac:dyDescent="0.2">
      <c r="B39" s="216" t="s">
        <v>100</v>
      </c>
      <c r="C39" s="118" t="s">
        <v>101</v>
      </c>
      <c r="D39" s="119" t="str">
        <f>$D$13</f>
        <v>Jahr 2018</v>
      </c>
      <c r="E39" s="160">
        <v>0</v>
      </c>
      <c r="F39" s="120">
        <v>0</v>
      </c>
      <c r="G39" s="120">
        <v>0</v>
      </c>
      <c r="H39" s="120">
        <v>0</v>
      </c>
      <c r="I39" s="161">
        <v>0</v>
      </c>
    </row>
    <row r="40" spans="2:9" ht="12.75" customHeight="1" x14ac:dyDescent="0.2">
      <c r="B40" s="216"/>
      <c r="C40" s="72"/>
      <c r="D40" s="72" t="str">
        <f>$D$14</f>
        <v>Jahr 2017</v>
      </c>
      <c r="E40" s="167">
        <v>0</v>
      </c>
      <c r="F40" s="165">
        <v>0</v>
      </c>
      <c r="G40" s="165">
        <v>0</v>
      </c>
      <c r="H40" s="165">
        <v>0</v>
      </c>
      <c r="I40" s="168">
        <v>0</v>
      </c>
    </row>
    <row r="41" spans="2:9" ht="12.75" customHeight="1" x14ac:dyDescent="0.2">
      <c r="B41" s="216" t="s">
        <v>102</v>
      </c>
      <c r="C41" s="118" t="s">
        <v>103</v>
      </c>
      <c r="D41" s="119" t="str">
        <f>$D$13</f>
        <v>Jahr 2018</v>
      </c>
      <c r="E41" s="160">
        <v>0</v>
      </c>
      <c r="F41" s="120">
        <v>0</v>
      </c>
      <c r="G41" s="120">
        <v>0</v>
      </c>
      <c r="H41" s="120">
        <v>0</v>
      </c>
      <c r="I41" s="161">
        <v>0</v>
      </c>
    </row>
    <row r="42" spans="2:9" ht="12.75" customHeight="1" x14ac:dyDescent="0.2">
      <c r="B42" s="216"/>
      <c r="C42" s="72"/>
      <c r="D42" s="72" t="str">
        <f>$D$14</f>
        <v>Jahr 2017</v>
      </c>
      <c r="E42" s="167">
        <v>0</v>
      </c>
      <c r="F42" s="165">
        <v>0</v>
      </c>
      <c r="G42" s="165">
        <v>0</v>
      </c>
      <c r="H42" s="165">
        <v>0</v>
      </c>
      <c r="I42" s="168">
        <v>0</v>
      </c>
    </row>
    <row r="43" spans="2:9" ht="12.75" customHeight="1" x14ac:dyDescent="0.2">
      <c r="B43" s="216" t="s">
        <v>104</v>
      </c>
      <c r="C43" s="118" t="s">
        <v>105</v>
      </c>
      <c r="D43" s="119" t="str">
        <f>$D$13</f>
        <v>Jahr 2018</v>
      </c>
      <c r="E43" s="160">
        <v>0</v>
      </c>
      <c r="F43" s="120">
        <v>0</v>
      </c>
      <c r="G43" s="120">
        <v>0</v>
      </c>
      <c r="H43" s="120">
        <v>0</v>
      </c>
      <c r="I43" s="161">
        <v>0</v>
      </c>
    </row>
    <row r="44" spans="2:9" ht="12.75" customHeight="1" x14ac:dyDescent="0.2">
      <c r="B44" s="216"/>
      <c r="C44" s="72"/>
      <c r="D44" s="72" t="str">
        <f>$D$14</f>
        <v>Jahr 2017</v>
      </c>
      <c r="E44" s="167">
        <v>0</v>
      </c>
      <c r="F44" s="165">
        <v>0</v>
      </c>
      <c r="G44" s="165">
        <v>0</v>
      </c>
      <c r="H44" s="165">
        <v>0</v>
      </c>
      <c r="I44" s="168">
        <v>0</v>
      </c>
    </row>
    <row r="45" spans="2:9" ht="12.75" customHeight="1" x14ac:dyDescent="0.2">
      <c r="B45" s="216" t="s">
        <v>106</v>
      </c>
      <c r="C45" s="118" t="s">
        <v>107</v>
      </c>
      <c r="D45" s="119" t="str">
        <f>$D$13</f>
        <v>Jahr 2018</v>
      </c>
      <c r="E45" s="160">
        <v>0</v>
      </c>
      <c r="F45" s="120">
        <v>0</v>
      </c>
      <c r="G45" s="120">
        <v>0</v>
      </c>
      <c r="H45" s="120">
        <v>0</v>
      </c>
      <c r="I45" s="161">
        <v>0</v>
      </c>
    </row>
    <row r="46" spans="2:9" ht="12.75" customHeight="1" x14ac:dyDescent="0.2">
      <c r="B46" s="216"/>
      <c r="C46" s="72"/>
      <c r="D46" s="72" t="str">
        <f>$D$14</f>
        <v>Jahr 2017</v>
      </c>
      <c r="E46" s="167">
        <v>0</v>
      </c>
      <c r="F46" s="165">
        <v>0</v>
      </c>
      <c r="G46" s="165">
        <v>0</v>
      </c>
      <c r="H46" s="165">
        <v>0</v>
      </c>
      <c r="I46" s="168">
        <v>0</v>
      </c>
    </row>
    <row r="47" spans="2:9" ht="12.75" customHeight="1" x14ac:dyDescent="0.2">
      <c r="B47" s="216" t="s">
        <v>108</v>
      </c>
      <c r="C47" s="118" t="s">
        <v>109</v>
      </c>
      <c r="D47" s="119" t="str">
        <f>$D$13</f>
        <v>Jahr 2018</v>
      </c>
      <c r="E47" s="160">
        <v>0</v>
      </c>
      <c r="F47" s="120">
        <v>0</v>
      </c>
      <c r="G47" s="120">
        <v>0</v>
      </c>
      <c r="H47" s="120">
        <v>0</v>
      </c>
      <c r="I47" s="161">
        <v>0</v>
      </c>
    </row>
    <row r="48" spans="2:9" ht="12.75" customHeight="1" x14ac:dyDescent="0.2">
      <c r="B48" s="216"/>
      <c r="C48" s="72"/>
      <c r="D48" s="72" t="str">
        <f>$D$14</f>
        <v>Jahr 2017</v>
      </c>
      <c r="E48" s="167">
        <v>0</v>
      </c>
      <c r="F48" s="165">
        <v>0</v>
      </c>
      <c r="G48" s="165">
        <v>0</v>
      </c>
      <c r="H48" s="165">
        <v>0</v>
      </c>
      <c r="I48" s="168">
        <v>0</v>
      </c>
    </row>
    <row r="49" spans="2:9" ht="12.75" customHeight="1" x14ac:dyDescent="0.2">
      <c r="B49" s="216" t="s">
        <v>110</v>
      </c>
      <c r="C49" s="118" t="s">
        <v>111</v>
      </c>
      <c r="D49" s="119" t="str">
        <f>$D$13</f>
        <v>Jahr 2018</v>
      </c>
      <c r="E49" s="160">
        <v>0</v>
      </c>
      <c r="F49" s="120">
        <v>0</v>
      </c>
      <c r="G49" s="120">
        <v>0</v>
      </c>
      <c r="H49" s="120">
        <v>0</v>
      </c>
      <c r="I49" s="161">
        <v>0</v>
      </c>
    </row>
    <row r="50" spans="2:9" ht="12.75" customHeight="1" x14ac:dyDescent="0.2">
      <c r="B50" s="216"/>
      <c r="C50" s="72"/>
      <c r="D50" s="72" t="str">
        <f>$D$14</f>
        <v>Jahr 2017</v>
      </c>
      <c r="E50" s="167">
        <v>0</v>
      </c>
      <c r="F50" s="165">
        <v>0</v>
      </c>
      <c r="G50" s="165">
        <v>0</v>
      </c>
      <c r="H50" s="165">
        <v>0</v>
      </c>
      <c r="I50" s="168">
        <v>0</v>
      </c>
    </row>
    <row r="51" spans="2:9" ht="12.75" customHeight="1" x14ac:dyDescent="0.2">
      <c r="B51" s="216" t="s">
        <v>112</v>
      </c>
      <c r="C51" s="118" t="s">
        <v>113</v>
      </c>
      <c r="D51" s="119" t="str">
        <f>$D$13</f>
        <v>Jahr 2018</v>
      </c>
      <c r="E51" s="160">
        <v>0</v>
      </c>
      <c r="F51" s="120">
        <v>0</v>
      </c>
      <c r="G51" s="120">
        <v>0</v>
      </c>
      <c r="H51" s="120">
        <v>0</v>
      </c>
      <c r="I51" s="161">
        <v>0</v>
      </c>
    </row>
    <row r="52" spans="2:9" ht="12.75" customHeight="1" x14ac:dyDescent="0.2">
      <c r="B52" s="216"/>
      <c r="C52" s="72"/>
      <c r="D52" s="72" t="str">
        <f>$D$14</f>
        <v>Jahr 2017</v>
      </c>
      <c r="E52" s="167">
        <v>0</v>
      </c>
      <c r="F52" s="165">
        <v>0</v>
      </c>
      <c r="G52" s="165">
        <v>0</v>
      </c>
      <c r="H52" s="165">
        <v>0</v>
      </c>
      <c r="I52" s="168">
        <v>0</v>
      </c>
    </row>
    <row r="53" spans="2:9" ht="12.75" customHeight="1" x14ac:dyDescent="0.2">
      <c r="B53" s="216" t="s">
        <v>114</v>
      </c>
      <c r="C53" s="118" t="s">
        <v>115</v>
      </c>
      <c r="D53" s="119" t="str">
        <f>$D$13</f>
        <v>Jahr 2018</v>
      </c>
      <c r="E53" s="160">
        <v>0</v>
      </c>
      <c r="F53" s="120">
        <v>0</v>
      </c>
      <c r="G53" s="120">
        <v>0</v>
      </c>
      <c r="H53" s="120">
        <v>0</v>
      </c>
      <c r="I53" s="161">
        <v>0</v>
      </c>
    </row>
    <row r="54" spans="2:9" ht="12.75" customHeight="1" x14ac:dyDescent="0.2">
      <c r="B54" s="216"/>
      <c r="C54" s="72"/>
      <c r="D54" s="72" t="str">
        <f>$D$14</f>
        <v>Jahr 2017</v>
      </c>
      <c r="E54" s="167">
        <v>0</v>
      </c>
      <c r="F54" s="165">
        <v>0</v>
      </c>
      <c r="G54" s="165">
        <v>0</v>
      </c>
      <c r="H54" s="165">
        <v>0</v>
      </c>
      <c r="I54" s="168">
        <v>0</v>
      </c>
    </row>
    <row r="55" spans="2:9" ht="12.75" customHeight="1" x14ac:dyDescent="0.2">
      <c r="B55" s="216" t="s">
        <v>116</v>
      </c>
      <c r="C55" s="118" t="s">
        <v>117</v>
      </c>
      <c r="D55" s="119" t="str">
        <f>$D$13</f>
        <v>Jahr 2018</v>
      </c>
      <c r="E55" s="160">
        <v>0</v>
      </c>
      <c r="F55" s="120">
        <v>0</v>
      </c>
      <c r="G55" s="120">
        <v>0</v>
      </c>
      <c r="H55" s="120">
        <v>0</v>
      </c>
      <c r="I55" s="161">
        <v>0</v>
      </c>
    </row>
    <row r="56" spans="2:9" ht="12.75" customHeight="1" x14ac:dyDescent="0.2">
      <c r="B56" s="216"/>
      <c r="C56" s="72"/>
      <c r="D56" s="72" t="str">
        <f>$D$14</f>
        <v>Jahr 2017</v>
      </c>
      <c r="E56" s="167">
        <v>0</v>
      </c>
      <c r="F56" s="165">
        <v>0</v>
      </c>
      <c r="G56" s="165">
        <v>0</v>
      </c>
      <c r="H56" s="165">
        <v>0</v>
      </c>
      <c r="I56" s="168">
        <v>0</v>
      </c>
    </row>
    <row r="57" spans="2:9" ht="12.75" customHeight="1" x14ac:dyDescent="0.2">
      <c r="B57" s="216" t="s">
        <v>118</v>
      </c>
      <c r="C57" s="118" t="s">
        <v>119</v>
      </c>
      <c r="D57" s="119" t="str">
        <f>$D$13</f>
        <v>Jahr 2018</v>
      </c>
      <c r="E57" s="160">
        <v>0</v>
      </c>
      <c r="F57" s="120">
        <v>0</v>
      </c>
      <c r="G57" s="120">
        <v>0</v>
      </c>
      <c r="H57" s="120">
        <v>0</v>
      </c>
      <c r="I57" s="161">
        <v>0</v>
      </c>
    </row>
    <row r="58" spans="2:9" ht="12.75" customHeight="1" x14ac:dyDescent="0.2">
      <c r="B58" s="216"/>
      <c r="C58" s="72"/>
      <c r="D58" s="72" t="str">
        <f>$D$14</f>
        <v>Jahr 2017</v>
      </c>
      <c r="E58" s="167">
        <v>0</v>
      </c>
      <c r="F58" s="165">
        <v>0</v>
      </c>
      <c r="G58" s="165">
        <v>0</v>
      </c>
      <c r="H58" s="165">
        <v>0</v>
      </c>
      <c r="I58" s="168">
        <v>0</v>
      </c>
    </row>
    <row r="59" spans="2:9" ht="12.75" customHeight="1" x14ac:dyDescent="0.2">
      <c r="B59" s="216" t="s">
        <v>120</v>
      </c>
      <c r="C59" s="118" t="s">
        <v>121</v>
      </c>
      <c r="D59" s="119" t="str">
        <f>$D$13</f>
        <v>Jahr 2018</v>
      </c>
      <c r="E59" s="160">
        <v>0</v>
      </c>
      <c r="F59" s="120">
        <v>0</v>
      </c>
      <c r="G59" s="120">
        <v>0</v>
      </c>
      <c r="H59" s="120">
        <v>0</v>
      </c>
      <c r="I59" s="161">
        <v>0</v>
      </c>
    </row>
    <row r="60" spans="2:9" ht="12.75" customHeight="1" x14ac:dyDescent="0.2">
      <c r="B60" s="216"/>
      <c r="C60" s="72"/>
      <c r="D60" s="72" t="str">
        <f>$D$14</f>
        <v>Jahr 2017</v>
      </c>
      <c r="E60" s="167">
        <v>0</v>
      </c>
      <c r="F60" s="165">
        <v>0</v>
      </c>
      <c r="G60" s="165">
        <v>0</v>
      </c>
      <c r="H60" s="165">
        <v>0</v>
      </c>
      <c r="I60" s="168">
        <v>0</v>
      </c>
    </row>
    <row r="61" spans="2:9" ht="12.75" customHeight="1" x14ac:dyDescent="0.2">
      <c r="B61" s="216" t="s">
        <v>122</v>
      </c>
      <c r="C61" s="118" t="s">
        <v>123</v>
      </c>
      <c r="D61" s="119" t="str">
        <f>$D$13</f>
        <v>Jahr 2018</v>
      </c>
      <c r="E61" s="160">
        <v>0</v>
      </c>
      <c r="F61" s="120">
        <v>0</v>
      </c>
      <c r="G61" s="120">
        <v>0</v>
      </c>
      <c r="H61" s="120">
        <v>0</v>
      </c>
      <c r="I61" s="161">
        <v>0</v>
      </c>
    </row>
    <row r="62" spans="2:9" ht="12.75" customHeight="1" x14ac:dyDescent="0.2">
      <c r="B62" s="216"/>
      <c r="C62" s="72"/>
      <c r="D62" s="72" t="str">
        <f>$D$14</f>
        <v>Jahr 2017</v>
      </c>
      <c r="E62" s="167">
        <v>0</v>
      </c>
      <c r="F62" s="165">
        <v>0</v>
      </c>
      <c r="G62" s="165">
        <v>0</v>
      </c>
      <c r="H62" s="165">
        <v>0</v>
      </c>
      <c r="I62" s="168">
        <v>0</v>
      </c>
    </row>
    <row r="63" spans="2:9" ht="12.75" customHeight="1" x14ac:dyDescent="0.2">
      <c r="B63" s="216" t="s">
        <v>124</v>
      </c>
      <c r="C63" s="118" t="s">
        <v>125</v>
      </c>
      <c r="D63" s="119" t="str">
        <f>$D$13</f>
        <v>Jahr 2018</v>
      </c>
      <c r="E63" s="160">
        <v>0</v>
      </c>
      <c r="F63" s="120">
        <v>0</v>
      </c>
      <c r="G63" s="120">
        <v>0</v>
      </c>
      <c r="H63" s="120">
        <v>0</v>
      </c>
      <c r="I63" s="161">
        <v>0</v>
      </c>
    </row>
    <row r="64" spans="2:9" ht="12.75" customHeight="1" x14ac:dyDescent="0.2">
      <c r="B64" s="216"/>
      <c r="C64" s="72"/>
      <c r="D64" s="72" t="str">
        <f>$D$14</f>
        <v>Jahr 2017</v>
      </c>
      <c r="E64" s="167">
        <v>0</v>
      </c>
      <c r="F64" s="165">
        <v>0</v>
      </c>
      <c r="G64" s="165">
        <v>0</v>
      </c>
      <c r="H64" s="165">
        <v>0</v>
      </c>
      <c r="I64" s="168">
        <v>0</v>
      </c>
    </row>
    <row r="65" spans="2:9" ht="12.75" customHeight="1" x14ac:dyDescent="0.2">
      <c r="B65" s="216" t="s">
        <v>126</v>
      </c>
      <c r="C65" s="118" t="s">
        <v>127</v>
      </c>
      <c r="D65" s="119" t="str">
        <f>$D$13</f>
        <v>Jahr 2018</v>
      </c>
      <c r="E65" s="160">
        <v>0</v>
      </c>
      <c r="F65" s="120">
        <v>0</v>
      </c>
      <c r="G65" s="120">
        <v>0</v>
      </c>
      <c r="H65" s="120">
        <v>0</v>
      </c>
      <c r="I65" s="161">
        <v>0</v>
      </c>
    </row>
    <row r="66" spans="2:9" ht="12.75" customHeight="1" x14ac:dyDescent="0.2">
      <c r="B66" s="216"/>
      <c r="C66" s="72"/>
      <c r="D66" s="72" t="str">
        <f>$D$14</f>
        <v>Jahr 2017</v>
      </c>
      <c r="E66" s="167">
        <v>0</v>
      </c>
      <c r="F66" s="165">
        <v>0</v>
      </c>
      <c r="G66" s="165">
        <v>0</v>
      </c>
      <c r="H66" s="165">
        <v>0</v>
      </c>
      <c r="I66" s="168">
        <v>0</v>
      </c>
    </row>
    <row r="67" spans="2:9" ht="12.75" customHeight="1" x14ac:dyDescent="0.2">
      <c r="B67" s="216" t="s">
        <v>128</v>
      </c>
      <c r="C67" s="118" t="s">
        <v>129</v>
      </c>
      <c r="D67" s="119" t="str">
        <f>$D$13</f>
        <v>Jahr 2018</v>
      </c>
      <c r="E67" s="160">
        <v>0</v>
      </c>
      <c r="F67" s="120">
        <v>0</v>
      </c>
      <c r="G67" s="120">
        <v>0</v>
      </c>
      <c r="H67" s="120">
        <v>0</v>
      </c>
      <c r="I67" s="161">
        <v>0</v>
      </c>
    </row>
    <row r="68" spans="2:9" ht="12.75" customHeight="1" x14ac:dyDescent="0.2">
      <c r="B68" s="216"/>
      <c r="C68" s="72"/>
      <c r="D68" s="72" t="str">
        <f>$D$14</f>
        <v>Jahr 2017</v>
      </c>
      <c r="E68" s="167">
        <v>0</v>
      </c>
      <c r="F68" s="165">
        <v>0</v>
      </c>
      <c r="G68" s="165">
        <v>0</v>
      </c>
      <c r="H68" s="165">
        <v>0</v>
      </c>
      <c r="I68" s="168">
        <v>0</v>
      </c>
    </row>
    <row r="69" spans="2:9" ht="12.75" customHeight="1" x14ac:dyDescent="0.2">
      <c r="B69" s="216" t="s">
        <v>130</v>
      </c>
      <c r="C69" s="118" t="s">
        <v>131</v>
      </c>
      <c r="D69" s="119" t="str">
        <f>$D$13</f>
        <v>Jahr 2018</v>
      </c>
      <c r="E69" s="160">
        <v>0</v>
      </c>
      <c r="F69" s="120">
        <v>0</v>
      </c>
      <c r="G69" s="120">
        <v>0</v>
      </c>
      <c r="H69" s="120">
        <v>0</v>
      </c>
      <c r="I69" s="161">
        <v>0</v>
      </c>
    </row>
    <row r="70" spans="2:9" ht="12.75" customHeight="1" x14ac:dyDescent="0.2">
      <c r="B70" s="216"/>
      <c r="C70" s="72"/>
      <c r="D70" s="72" t="str">
        <f>$D$14</f>
        <v>Jahr 2017</v>
      </c>
      <c r="E70" s="167">
        <v>0</v>
      </c>
      <c r="F70" s="165">
        <v>0</v>
      </c>
      <c r="G70" s="165">
        <v>0</v>
      </c>
      <c r="H70" s="165">
        <v>0</v>
      </c>
      <c r="I70" s="168">
        <v>0</v>
      </c>
    </row>
    <row r="71" spans="2:9" ht="12.75" customHeight="1" x14ac:dyDescent="0.2">
      <c r="B71" s="216" t="s">
        <v>132</v>
      </c>
      <c r="C71" s="118" t="s">
        <v>133</v>
      </c>
      <c r="D71" s="119" t="str">
        <f>$D$13</f>
        <v>Jahr 2018</v>
      </c>
      <c r="E71" s="160">
        <v>0</v>
      </c>
      <c r="F71" s="120">
        <v>0</v>
      </c>
      <c r="G71" s="120">
        <v>0</v>
      </c>
      <c r="H71" s="120">
        <v>0</v>
      </c>
      <c r="I71" s="161">
        <v>0</v>
      </c>
    </row>
    <row r="72" spans="2:9" ht="12.75" customHeight="1" x14ac:dyDescent="0.2">
      <c r="B72" s="216"/>
      <c r="C72" s="72"/>
      <c r="D72" s="72" t="str">
        <f>$D$14</f>
        <v>Jahr 2017</v>
      </c>
      <c r="E72" s="167">
        <v>0</v>
      </c>
      <c r="F72" s="165">
        <v>0</v>
      </c>
      <c r="G72" s="165">
        <v>0</v>
      </c>
      <c r="H72" s="165">
        <v>0</v>
      </c>
      <c r="I72" s="168">
        <v>0</v>
      </c>
    </row>
    <row r="73" spans="2:9" ht="12.75" customHeight="1" x14ac:dyDescent="0.2">
      <c r="B73" s="216" t="s">
        <v>134</v>
      </c>
      <c r="C73" s="118" t="s">
        <v>135</v>
      </c>
      <c r="D73" s="119" t="str">
        <f>$D$13</f>
        <v>Jahr 2018</v>
      </c>
      <c r="E73" s="160">
        <v>0</v>
      </c>
      <c r="F73" s="120">
        <v>0</v>
      </c>
      <c r="G73" s="120">
        <v>0</v>
      </c>
      <c r="H73" s="120">
        <v>0</v>
      </c>
      <c r="I73" s="161">
        <v>0</v>
      </c>
    </row>
    <row r="74" spans="2:9" ht="12.75" customHeight="1" x14ac:dyDescent="0.2">
      <c r="B74" s="216"/>
      <c r="C74" s="72"/>
      <c r="D74" s="72" t="str">
        <f>$D$14</f>
        <v>Jahr 2017</v>
      </c>
      <c r="E74" s="167">
        <v>0</v>
      </c>
      <c r="F74" s="165">
        <v>0</v>
      </c>
      <c r="G74" s="165">
        <v>0</v>
      </c>
      <c r="H74" s="165">
        <v>0</v>
      </c>
      <c r="I74" s="168">
        <v>0</v>
      </c>
    </row>
    <row r="75" spans="2:9" ht="12.75" customHeight="1" x14ac:dyDescent="0.2">
      <c r="B75" s="216" t="s">
        <v>136</v>
      </c>
      <c r="C75" s="118" t="s">
        <v>137</v>
      </c>
      <c r="D75" s="119" t="str">
        <f>$D$13</f>
        <v>Jahr 2018</v>
      </c>
      <c r="E75" s="160">
        <v>0</v>
      </c>
      <c r="F75" s="120">
        <v>0</v>
      </c>
      <c r="G75" s="120">
        <v>0</v>
      </c>
      <c r="H75" s="120">
        <v>0</v>
      </c>
      <c r="I75" s="161">
        <v>0</v>
      </c>
    </row>
    <row r="76" spans="2:9" ht="12.75" customHeight="1" x14ac:dyDescent="0.2">
      <c r="B76" s="216"/>
      <c r="C76" s="72"/>
      <c r="D76" s="72" t="str">
        <f>$D$14</f>
        <v>Jahr 2017</v>
      </c>
      <c r="E76" s="167">
        <v>0</v>
      </c>
      <c r="F76" s="165">
        <v>0</v>
      </c>
      <c r="G76" s="165">
        <v>0</v>
      </c>
      <c r="H76" s="165">
        <v>0</v>
      </c>
      <c r="I76" s="168">
        <v>0</v>
      </c>
    </row>
    <row r="77" spans="2:9" ht="12.75" customHeight="1" x14ac:dyDescent="0.2">
      <c r="B77" s="216" t="s">
        <v>138</v>
      </c>
      <c r="C77" s="118" t="s">
        <v>139</v>
      </c>
      <c r="D77" s="119" t="str">
        <f>$D$13</f>
        <v>Jahr 2018</v>
      </c>
      <c r="E77" s="160">
        <v>0</v>
      </c>
      <c r="F77" s="120">
        <v>0</v>
      </c>
      <c r="G77" s="120">
        <v>0</v>
      </c>
      <c r="H77" s="120">
        <v>0</v>
      </c>
      <c r="I77" s="161">
        <v>0</v>
      </c>
    </row>
    <row r="78" spans="2:9" ht="12.75" customHeight="1" x14ac:dyDescent="0.2">
      <c r="B78" s="216"/>
      <c r="C78" s="72"/>
      <c r="D78" s="72" t="str">
        <f>$D$14</f>
        <v>Jahr 2017</v>
      </c>
      <c r="E78" s="167">
        <v>0</v>
      </c>
      <c r="F78" s="165">
        <v>0</v>
      </c>
      <c r="G78" s="165">
        <v>0</v>
      </c>
      <c r="H78" s="165">
        <v>0</v>
      </c>
      <c r="I78" s="168">
        <v>0</v>
      </c>
    </row>
    <row r="79" spans="2:9" ht="12.75" customHeight="1" x14ac:dyDescent="0.2">
      <c r="B79" s="216" t="s">
        <v>140</v>
      </c>
      <c r="C79" s="118" t="s">
        <v>141</v>
      </c>
      <c r="D79" s="119" t="str">
        <f>$D$13</f>
        <v>Jahr 2018</v>
      </c>
      <c r="E79" s="160">
        <v>0</v>
      </c>
      <c r="F79" s="120">
        <v>0</v>
      </c>
      <c r="G79" s="120">
        <v>0</v>
      </c>
      <c r="H79" s="120">
        <v>0</v>
      </c>
      <c r="I79" s="161">
        <v>0</v>
      </c>
    </row>
    <row r="80" spans="2:9" ht="12.75" customHeight="1" x14ac:dyDescent="0.2">
      <c r="B80" s="216"/>
      <c r="C80" s="72"/>
      <c r="D80" s="72" t="str">
        <f>$D$14</f>
        <v>Jahr 2017</v>
      </c>
      <c r="E80" s="167">
        <v>0</v>
      </c>
      <c r="F80" s="165">
        <v>0</v>
      </c>
      <c r="G80" s="165">
        <v>0</v>
      </c>
      <c r="H80" s="165">
        <v>0</v>
      </c>
      <c r="I80" s="168">
        <v>0</v>
      </c>
    </row>
    <row r="81" spans="2:9" ht="12.75" customHeight="1" x14ac:dyDescent="0.2">
      <c r="B81" s="216" t="s">
        <v>142</v>
      </c>
      <c r="C81" s="118" t="s">
        <v>143</v>
      </c>
      <c r="D81" s="119" t="str">
        <f>$D$13</f>
        <v>Jahr 2018</v>
      </c>
      <c r="E81" s="160">
        <v>0</v>
      </c>
      <c r="F81" s="120">
        <v>0</v>
      </c>
      <c r="G81" s="120">
        <v>0</v>
      </c>
      <c r="H81" s="120">
        <v>0</v>
      </c>
      <c r="I81" s="161">
        <v>0</v>
      </c>
    </row>
    <row r="82" spans="2:9" ht="12.75" customHeight="1" x14ac:dyDescent="0.2">
      <c r="B82" s="216"/>
      <c r="C82" s="72"/>
      <c r="D82" s="72" t="str">
        <f>$D$14</f>
        <v>Jahr 2017</v>
      </c>
      <c r="E82" s="167">
        <v>0</v>
      </c>
      <c r="F82" s="165">
        <v>0</v>
      </c>
      <c r="G82" s="165">
        <v>0</v>
      </c>
      <c r="H82" s="165">
        <v>0</v>
      </c>
      <c r="I82" s="168">
        <v>0</v>
      </c>
    </row>
    <row r="83" spans="2:9" ht="12.75" customHeight="1" x14ac:dyDescent="0.2">
      <c r="B83" s="216" t="s">
        <v>144</v>
      </c>
      <c r="C83" s="118" t="s">
        <v>145</v>
      </c>
      <c r="D83" s="119" t="str">
        <f>$D$13</f>
        <v>Jahr 2018</v>
      </c>
      <c r="E83" s="160">
        <v>0</v>
      </c>
      <c r="F83" s="120">
        <v>0</v>
      </c>
      <c r="G83" s="120">
        <v>0</v>
      </c>
      <c r="H83" s="120">
        <v>0</v>
      </c>
      <c r="I83" s="161">
        <v>0</v>
      </c>
    </row>
    <row r="84" spans="2:9" ht="12.75" customHeight="1" x14ac:dyDescent="0.2">
      <c r="B84" s="216"/>
      <c r="C84" s="72"/>
      <c r="D84" s="72" t="str">
        <f>$D$14</f>
        <v>Jahr 2017</v>
      </c>
      <c r="E84" s="167">
        <v>0</v>
      </c>
      <c r="F84" s="165">
        <v>0</v>
      </c>
      <c r="G84" s="165">
        <v>0</v>
      </c>
      <c r="H84" s="165">
        <v>0</v>
      </c>
      <c r="I84" s="168">
        <v>0</v>
      </c>
    </row>
    <row r="85" spans="2:9" ht="12.75" customHeight="1" x14ac:dyDescent="0.2">
      <c r="B85" s="216" t="s">
        <v>146</v>
      </c>
      <c r="C85" s="118" t="s">
        <v>147</v>
      </c>
      <c r="D85" s="119" t="str">
        <f>$D$13</f>
        <v>Jahr 2018</v>
      </c>
      <c r="E85" s="160">
        <v>0</v>
      </c>
      <c r="F85" s="120">
        <v>0</v>
      </c>
      <c r="G85" s="120">
        <v>0</v>
      </c>
      <c r="H85" s="120">
        <v>0</v>
      </c>
      <c r="I85" s="161">
        <v>0</v>
      </c>
    </row>
    <row r="86" spans="2:9" ht="12.75" customHeight="1" x14ac:dyDescent="0.2">
      <c r="B86" s="216"/>
      <c r="C86" s="72"/>
      <c r="D86" s="72" t="str">
        <f>$D$14</f>
        <v>Jahr 2017</v>
      </c>
      <c r="E86" s="167">
        <v>155</v>
      </c>
      <c r="F86" s="165">
        <v>0</v>
      </c>
      <c r="G86" s="165">
        <v>0</v>
      </c>
      <c r="H86" s="165">
        <v>0</v>
      </c>
      <c r="I86" s="168">
        <v>155</v>
      </c>
    </row>
    <row r="87" spans="2:9" ht="12.75" customHeight="1" x14ac:dyDescent="0.2">
      <c r="B87" s="216" t="s">
        <v>148</v>
      </c>
      <c r="C87" s="118" t="s">
        <v>149</v>
      </c>
      <c r="D87" s="119" t="str">
        <f>$D$13</f>
        <v>Jahr 2018</v>
      </c>
      <c r="E87" s="160">
        <v>0</v>
      </c>
      <c r="F87" s="120">
        <v>0</v>
      </c>
      <c r="G87" s="120">
        <v>0</v>
      </c>
      <c r="H87" s="120">
        <v>0</v>
      </c>
      <c r="I87" s="161">
        <v>0</v>
      </c>
    </row>
    <row r="88" spans="2:9" ht="12.75" customHeight="1" x14ac:dyDescent="0.2">
      <c r="B88" s="218"/>
      <c r="C88" s="219"/>
      <c r="D88" s="219" t="str">
        <f>$D$14</f>
        <v>Jahr 2017</v>
      </c>
      <c r="E88" s="174">
        <v>0</v>
      </c>
      <c r="F88" s="172">
        <v>0</v>
      </c>
      <c r="G88" s="172">
        <v>0</v>
      </c>
      <c r="H88" s="172">
        <v>0</v>
      </c>
      <c r="I88" s="175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Ray Busch</cp:lastModifiedBy>
  <cp:revision>41</cp:revision>
  <cp:lastPrinted>2015-06-07T11:22:37Z</cp:lastPrinted>
  <dcterms:created xsi:type="dcterms:W3CDTF">2004-12-14T14:06:41Z</dcterms:created>
  <dcterms:modified xsi:type="dcterms:W3CDTF">2018-05-03T13:22:05Z</dcterms:modified>
  <dc:language>en-US</dc:language>
</cp:coreProperties>
</file>