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572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Aareal 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Paulinenstraße 15</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65189 Wiesbaden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+49 611 348 - 0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Telefax: +49 611 348 - 2549</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aareal@aareal-bank.com</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www.aareal-bank.com</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10768.7</v>
      </c>
      <c r="E21" s="378" t="n">
        <v>10563.3</v>
      </c>
      <c r="F21" s="377" t="n">
        <v>11275</v>
      </c>
      <c r="G21" s="378" t="n">
        <v>11295.4</v>
      </c>
      <c r="H21" s="377" t="n">
        <v>11585.6</v>
      </c>
      <c r="I21" s="378" t="n">
        <v>11827.2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12830.5</v>
      </c>
      <c r="E23" s="386" t="n">
        <v>11898.1</v>
      </c>
      <c r="F23" s="385" t="n">
        <v>13695.4</v>
      </c>
      <c r="G23" s="386" t="n">
        <v>12784.9</v>
      </c>
      <c r="H23" s="385" t="n">
        <v>13715.3</v>
      </c>
      <c r="I23" s="386" t="n">
        <v>12841.5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82.59999999999999</v>
      </c>
      <c r="E24" s="390" t="n">
        <v>119.1</v>
      </c>
      <c r="F24" s="389" t="n">
        <v>102</v>
      </c>
      <c r="G24" s="390" t="n">
        <v>197.4</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2061.8</v>
      </c>
      <c r="E28" s="400" t="n">
        <v>1334.8</v>
      </c>
      <c r="F28" s="399" t="n">
        <v>2420.4</v>
      </c>
      <c r="G28" s="400" t="n">
        <v>1489.5</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1487.7</v>
      </c>
      <c r="E34" s="378" t="n">
        <v>1759.1</v>
      </c>
      <c r="F34" s="377" t="n">
        <v>1912.1</v>
      </c>
      <c r="G34" s="378" t="n">
        <v>2280.4</v>
      </c>
      <c r="H34" s="377" t="n">
        <v>1815.2</v>
      </c>
      <c r="I34" s="378" t="n">
        <v>2170.6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1577.2</v>
      </c>
      <c r="E36" s="386" t="n">
        <v>1952.1</v>
      </c>
      <c r="F36" s="385" t="n">
        <v>2178.4</v>
      </c>
      <c r="G36" s="386" t="n">
        <v>2797.9</v>
      </c>
      <c r="H36" s="385" t="n">
        <v>2018.6</v>
      </c>
      <c r="I36" s="386" t="n">
        <v>2557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69.40000000000001</v>
      </c>
      <c r="G37" s="390" t="n">
        <v>77.8</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89.5</v>
      </c>
      <c r="E41" s="400" t="n">
        <v>193</v>
      </c>
      <c r="F41" s="399" t="n">
        <v>266.3</v>
      </c>
      <c r="G41" s="400" t="n">
        <v>517.5</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v>15</v>
      </c>
      <c r="F13" s="490" t="n">
        <v>0</v>
      </c>
      <c r="G13" s="490" t="n">
        <v>15</v>
      </c>
      <c r="H13" s="535" t="n">
        <v>0</v>
      </c>
    </row>
    <row customHeight="1" ht="12.8" r="14" s="349">
      <c r="B14" s="604" t="n"/>
      <c r="C14" s="439" t="n"/>
      <c r="D14" s="439">
        <f>"Jahr "&amp;(AktJahr-1)</f>
        <v/>
      </c>
      <c r="E14" s="536" t="n">
        <v>30</v>
      </c>
      <c r="F14" s="539" t="n">
        <v>0</v>
      </c>
      <c r="G14" s="539" t="n">
        <v>30</v>
      </c>
      <c r="H14" s="541" t="n">
        <v>0</v>
      </c>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v>15</v>
      </c>
      <c r="F16" s="539" t="n">
        <v>0</v>
      </c>
      <c r="G16" s="539" t="n">
        <v>15</v>
      </c>
      <c r="H16" s="541" t="n">
        <v>0</v>
      </c>
    </row>
    <row customHeight="1" ht="12.8" r="17" s="349">
      <c r="B17" s="605" t="inlineStr">
        <is>
          <t>AT</t>
        </is>
      </c>
      <c r="C17" s="488" t="inlineStr">
        <is>
          <t>Austria</t>
        </is>
      </c>
      <c r="D17" s="489">
        <f>$D$13</f>
        <v/>
      </c>
      <c r="E17" s="531" t="n">
        <v>15</v>
      </c>
      <c r="F17" s="490" t="n">
        <v>0</v>
      </c>
      <c r="G17" s="490" t="n">
        <v>15</v>
      </c>
      <c r="H17" s="535" t="n">
        <v>0</v>
      </c>
    </row>
    <row customHeight="1" ht="12.8" r="18" s="349">
      <c r="B18" s="604" t="n"/>
      <c r="C18" s="439" t="n"/>
      <c r="D18" s="439">
        <f>$D$14</f>
        <v/>
      </c>
      <c r="E18" s="536" t="n">
        <v>15</v>
      </c>
      <c r="F18" s="539" t="n">
        <v>0</v>
      </c>
      <c r="G18" s="539" t="n">
        <v>15</v>
      </c>
      <c r="H18" s="541" t="n">
        <v>0</v>
      </c>
    </row>
    <row customHeight="1" ht="12.8" r="19" s="349">
      <c r="B19" s="605" t="inlineStr">
        <is>
          <t>BE</t>
        </is>
      </c>
      <c r="C19" s="488" t="inlineStr">
        <is>
          <t>Belgium</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BG</t>
        </is>
      </c>
      <c r="C21" s="488" t="inlineStr">
        <is>
          <t>Bulgaria</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CY</t>
        </is>
      </c>
      <c r="C23" s="488" t="inlineStr">
        <is>
          <t>Cyprus</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CZ</t>
        </is>
      </c>
      <c r="C25" s="488" t="inlineStr">
        <is>
          <t>Czech Republic</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DK</t>
        </is>
      </c>
      <c r="C27" s="488" t="inlineStr">
        <is>
          <t>Denmark</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EE</t>
        </is>
      </c>
      <c r="C29" s="488" t="inlineStr">
        <is>
          <t>Estonia</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FI</t>
        </is>
      </c>
      <c r="C31" s="488" t="inlineStr">
        <is>
          <t>Finland</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FR</t>
        </is>
      </c>
      <c r="C33" s="488" t="inlineStr">
        <is>
          <t>France</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GB</t>
        </is>
      </c>
      <c r="C35" s="488" t="inlineStr">
        <is>
          <t>Great Britain</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GR</t>
        </is>
      </c>
      <c r="C37" s="488" t="inlineStr">
        <is>
          <t>Greece</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HU</t>
        </is>
      </c>
      <c r="C39" s="488" t="inlineStr">
        <is>
          <t>Hungary</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IE</t>
        </is>
      </c>
      <c r="C41" s="488" t="inlineStr">
        <is>
          <t>Ireland</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IT</t>
        </is>
      </c>
      <c r="C43" s="488" t="inlineStr">
        <is>
          <t>Italy</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LV</t>
        </is>
      </c>
      <c r="C45" s="488" t="inlineStr">
        <is>
          <t>Latvia</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LT</t>
        </is>
      </c>
      <c r="C47" s="488" t="inlineStr">
        <is>
          <t>Lithuania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LU</t>
        </is>
      </c>
      <c r="C49" s="488" t="inlineStr">
        <is>
          <t>Luxembourg</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MT</t>
        </is>
      </c>
      <c r="C51" s="488" t="inlineStr">
        <is>
          <t>Malta</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NL</t>
        </is>
      </c>
      <c r="C53" s="488" t="inlineStr">
        <is>
          <t>Netherlands</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PL</t>
        </is>
      </c>
      <c r="C55" s="488" t="inlineStr">
        <is>
          <t>Poland</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PT</t>
        </is>
      </c>
      <c r="C57" s="488" t="inlineStr">
        <is>
          <t>Portugal</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RO</t>
        </is>
      </c>
      <c r="C59" s="488" t="inlineStr">
        <is>
          <t>Romania</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SK</t>
        </is>
      </c>
      <c r="C61" s="488" t="inlineStr">
        <is>
          <t>Slovakia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SI</t>
        </is>
      </c>
      <c r="C63" s="488" t="inlineStr">
        <is>
          <t>Slovenia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ES</t>
        </is>
      </c>
      <c r="C65" s="488" t="inlineStr">
        <is>
          <t>Spain</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SE</t>
        </is>
      </c>
      <c r="C67" s="488" t="inlineStr">
        <is>
          <t>Sweden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CA</t>
        </is>
      </c>
      <c r="C69" s="488" t="inlineStr">
        <is>
          <t>Canada</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IS</t>
        </is>
      </c>
      <c r="C71" s="488" t="inlineStr">
        <is>
          <t>Iceland</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JP</t>
        </is>
      </c>
      <c r="C73" s="488" t="inlineStr">
        <is>
          <t>Japan</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LI</t>
        </is>
      </c>
      <c r="C75" s="488" t="inlineStr">
        <is>
          <t>Liechtenstein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NO</t>
        </is>
      </c>
      <c r="C77" s="488" t="inlineStr">
        <is>
          <t>Norway</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CH</t>
        </is>
      </c>
      <c r="C79" s="488" t="inlineStr">
        <is>
          <t>Switzerland</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US</t>
        </is>
      </c>
      <c r="C81" s="488" t="inlineStr">
        <is>
          <t>USA</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$c</t>
        </is>
      </c>
      <c r="C83" s="488" t="inlineStr">
        <is>
          <t>other OECD-States</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$i</t>
        </is>
      </c>
      <c r="C85" s="488" t="inlineStr">
        <is>
          <t>EU institutions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$u</t>
        </is>
      </c>
      <c r="C87" s="488" t="inlineStr">
        <is>
          <t>other states/institutions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10768.7</v>
      </c>
      <c r="E9" s="622" t="n">
        <v>10563.3</v>
      </c>
    </row>
    <row customHeight="1" ht="20.1" r="10" s="349">
      <c r="A10" s="623" t="n">
        <v>0</v>
      </c>
      <c r="B10" s="624" t="inlineStr">
        <is>
          <t>thereof percentage share of fixed-rate Pfandbriefe
section 28 para. 1 no. 9</t>
        </is>
      </c>
      <c r="C10" s="625" t="inlineStr">
        <is>
          <t>%</t>
        </is>
      </c>
      <c r="D10" s="626" t="n">
        <v>86.2</v>
      </c>
      <c r="E10" s="627" t="n">
        <v>66.40000000000001</v>
      </c>
    </row>
    <row customHeight="1" ht="8.1" r="11" s="349">
      <c r="A11" s="613" t="n">
        <v>0</v>
      </c>
      <c r="B11" s="628" t="n"/>
      <c r="C11" s="375" t="n"/>
      <c r="D11" s="375" t="n"/>
      <c r="E11" s="629" t="n"/>
    </row>
    <row customHeight="1" ht="15.95" r="12" s="349">
      <c r="A12" s="613" t="n">
        <v>0</v>
      </c>
      <c r="B12" s="630" t="inlineStr">
        <is>
          <t>Cover Pool</t>
        </is>
      </c>
      <c r="C12" s="631" t="inlineStr">
        <is>
          <t>(€ mn.)</t>
        </is>
      </c>
      <c r="D12" s="621" t="n">
        <v>12830.5</v>
      </c>
      <c r="E12" s="622" t="n">
        <v>11898.1</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0</v>
      </c>
      <c r="E15" s="635" t="n">
        <v>0</v>
      </c>
    </row>
    <row customHeight="1" ht="20.1" r="16" s="349">
      <c r="A16" s="623" t="n">
        <v>0</v>
      </c>
      <c r="B16" s="632" t="inlineStr">
        <is>
          <t>thereof percentage share of fixed-rate cover assets
section 28 para. 1 no. 9</t>
        </is>
      </c>
      <c r="C16" s="636" t="inlineStr">
        <is>
          <t>%</t>
        </is>
      </c>
      <c r="D16" s="634" t="n">
        <v>55.8</v>
      </c>
      <c r="E16" s="635" t="n">
        <v>53.6</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191.8</v>
      </c>
      <c r="E17" s="635" t="n">
        <v>10.2</v>
      </c>
    </row>
    <row customHeight="1" ht="12.8" r="18" s="349">
      <c r="A18" s="613" t="n">
        <v>0</v>
      </c>
      <c r="B18" s="638" t="n"/>
      <c r="C18" s="636" t="inlineStr">
        <is>
          <t>CHF</t>
        </is>
      </c>
      <c r="D18" s="634" t="n">
        <v>66.5</v>
      </c>
      <c r="E18" s="635" t="n">
        <v>11.1</v>
      </c>
    </row>
    <row customHeight="1" ht="12.8" r="19" s="349">
      <c r="A19" s="613" t="n">
        <v>0</v>
      </c>
      <c r="B19" s="638" t="n"/>
      <c r="C19" s="636" t="inlineStr">
        <is>
          <t>CZK</t>
        </is>
      </c>
      <c r="D19" s="634" t="n">
        <v>0</v>
      </c>
      <c r="E19" s="635" t="n">
        <v>0</v>
      </c>
    </row>
    <row customHeight="1" ht="12.8" r="20" s="349">
      <c r="A20" s="613" t="n"/>
      <c r="B20" s="638" t="n"/>
      <c r="C20" s="636" t="inlineStr">
        <is>
          <t>DKK</t>
        </is>
      </c>
      <c r="D20" s="634" t="n">
        <v>38.7</v>
      </c>
      <c r="E20" s="635" t="n">
        <v>2.4</v>
      </c>
    </row>
    <row customHeight="1" ht="12.8" r="21" s="349">
      <c r="A21" s="613" t="n"/>
      <c r="B21" s="638" t="n"/>
      <c r="C21" s="636" t="inlineStr">
        <is>
          <t>GBP</t>
        </is>
      </c>
      <c r="D21" s="634" t="n">
        <v>-47.9</v>
      </c>
      <c r="E21" s="635" t="n">
        <v>382.6</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285.2</v>
      </c>
      <c r="E25" s="635" t="n">
        <v>55.6</v>
      </c>
    </row>
    <row customHeight="1" ht="12.8" r="26" s="349">
      <c r="A26" s="613" t="n"/>
      <c r="B26" s="638" t="n"/>
      <c r="C26" s="636" t="inlineStr">
        <is>
          <t>USD</t>
        </is>
      </c>
      <c r="D26" s="634" t="n">
        <v>204</v>
      </c>
      <c r="E26" s="635" t="n">
        <v>361.6</v>
      </c>
    </row>
    <row customHeight="1" ht="12.8" r="27" s="349">
      <c r="A27" s="613" t="n">
        <v>0</v>
      </c>
      <c r="B27" s="639" t="n"/>
      <c r="C27" s="636" t="inlineStr">
        <is>
          <t>AUD</t>
        </is>
      </c>
      <c r="D27" s="634" t="n">
        <v>144.6</v>
      </c>
      <c r="E27" s="635" t="n">
        <v>41.1</v>
      </c>
    </row>
    <row customHeight="1" ht="30" r="28" s="349">
      <c r="A28" s="613" t="n">
        <v>0</v>
      </c>
      <c r="B28" s="640" t="inlineStr">
        <is>
          <t>volume-weighted average of the maturity
that has passed since the loan was granted (seasoning)
section 28 para. 1 no. 11</t>
        </is>
      </c>
      <c r="C28" s="636" t="inlineStr">
        <is>
          <t>years</t>
        </is>
      </c>
      <c r="D28" s="634" t="n">
        <v>4.7</v>
      </c>
      <c r="E28" s="635" t="n">
        <v>4.8</v>
      </c>
    </row>
    <row customHeight="1" ht="30" r="29" s="349">
      <c r="A29" s="613" t="n">
        <v>0</v>
      </c>
      <c r="B29" s="640" t="inlineStr">
        <is>
          <t>average loan-to-value ratio, weighted using the mortgage lending value
section 28 para. 2 no. 3</t>
        </is>
      </c>
      <c r="C29" s="636" t="inlineStr">
        <is>
          <t>%</t>
        </is>
      </c>
      <c r="D29" s="634" t="n">
        <v>55.2</v>
      </c>
      <c r="E29" s="635" t="n">
        <v>55.7</v>
      </c>
    </row>
    <row customHeight="1" ht="20.1" r="30" s="349">
      <c r="A30" s="613" t="n">
        <v>0</v>
      </c>
      <c r="B30" s="641" t="inlineStr">
        <is>
          <t>average loan-to-value ratio, weighted using the market value</t>
        </is>
      </c>
      <c r="C30" s="625" t="inlineStr">
        <is>
          <t>%</t>
        </is>
      </c>
      <c r="D30" s="642" t="n">
        <v>33.2</v>
      </c>
      <c r="E30" s="643" t="n">
        <v>33.3</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1487.7</v>
      </c>
      <c r="E34" s="649" t="n">
        <v>1759.1</v>
      </c>
    </row>
    <row customHeight="1" ht="20.1" r="35" s="349">
      <c r="A35" s="613" t="n">
        <v>1</v>
      </c>
      <c r="B35" s="624" t="inlineStr">
        <is>
          <t>thereof percentage share of fixed-rate Pfandbriefe
section 28 para. 1 no. 9</t>
        </is>
      </c>
      <c r="C35" s="625" t="inlineStr">
        <is>
          <t>%</t>
        </is>
      </c>
      <c r="D35" s="626" t="n">
        <v>85</v>
      </c>
      <c r="E35" s="627" t="n">
        <v>78.59999999999999</v>
      </c>
    </row>
    <row customHeight="1" ht="8.1" r="36" s="349">
      <c r="A36" s="613" t="n">
        <v>1</v>
      </c>
      <c r="B36" s="628" t="n"/>
      <c r="C36" s="375" t="n"/>
      <c r="D36" s="375" t="n"/>
      <c r="E36" s="629" t="n"/>
    </row>
    <row customHeight="1" ht="15.95" r="37" s="349">
      <c r="A37" s="613" t="n">
        <v>1</v>
      </c>
      <c r="B37" s="630" t="inlineStr">
        <is>
          <t>Cover Pool</t>
        </is>
      </c>
      <c r="C37" s="650" t="inlineStr">
        <is>
          <t>(€ mn.)</t>
        </is>
      </c>
      <c r="D37" s="648" t="n">
        <v>1577.2</v>
      </c>
      <c r="E37" s="649" t="n">
        <v>1952.1</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92</v>
      </c>
      <c r="E41" s="635" t="n">
        <v>88.8</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13.07.2021</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2021</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AAR</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Aareal 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992.6</v>
      </c>
      <c r="E11" s="425" t="n">
        <v>1095.6</v>
      </c>
      <c r="F11" s="424" t="n">
        <v>764.1</v>
      </c>
      <c r="G11" s="425" t="n">
        <v>689.8</v>
      </c>
    </row>
    <row customHeight="1" ht="12.8" r="12" s="349">
      <c r="A12" s="365" t="n">
        <v>0</v>
      </c>
      <c r="B12" s="422" t="inlineStr">
        <is>
          <t>&gt; 0,5 years and &lt;= 1 year</t>
        </is>
      </c>
      <c r="C12" s="423" t="n"/>
      <c r="D12" s="424" t="n">
        <v>989.4</v>
      </c>
      <c r="E12" s="425" t="n">
        <v>865.3</v>
      </c>
      <c r="F12" s="424" t="n">
        <v>318.1</v>
      </c>
      <c r="G12" s="425" t="n">
        <v>727.8</v>
      </c>
    </row>
    <row customHeight="1" ht="12.8" r="13" s="349">
      <c r="A13" s="365" t="n">
        <v>0</v>
      </c>
      <c r="B13" s="422" t="inlineStr">
        <is>
          <t>&gt; 1  year and &lt;= 1,5 years</t>
        </is>
      </c>
      <c r="C13" s="423" t="n"/>
      <c r="D13" s="424" t="n">
        <v>881.8</v>
      </c>
      <c r="E13" s="425" t="n">
        <v>1129.8</v>
      </c>
      <c r="F13" s="424" t="n">
        <v>1073.4</v>
      </c>
      <c r="G13" s="425" t="n">
        <v>1221.8</v>
      </c>
    </row>
    <row customHeight="1" ht="12.8" r="14" s="349">
      <c r="A14" s="365" t="n">
        <v>0</v>
      </c>
      <c r="B14" s="422" t="inlineStr">
        <is>
          <t>&gt; 1,5 years and &lt;= 2 years</t>
        </is>
      </c>
      <c r="C14" s="422" t="n"/>
      <c r="D14" s="426" t="n">
        <v>1065.1</v>
      </c>
      <c r="E14" s="427" t="n">
        <v>1214.6</v>
      </c>
      <c r="F14" s="426" t="n">
        <v>971.9</v>
      </c>
      <c r="G14" s="427" t="n">
        <v>882</v>
      </c>
    </row>
    <row customHeight="1" ht="12.8" r="15" s="349">
      <c r="A15" s="365" t="n">
        <v>0</v>
      </c>
      <c r="B15" s="422" t="inlineStr">
        <is>
          <t>&gt; 2 years and &lt;= 3 years</t>
        </is>
      </c>
      <c r="C15" s="422" t="n"/>
      <c r="D15" s="426" t="n">
        <v>1586.6</v>
      </c>
      <c r="E15" s="427" t="n">
        <v>2600.2</v>
      </c>
      <c r="F15" s="426" t="n">
        <v>1956.8</v>
      </c>
      <c r="G15" s="427" t="n">
        <v>2155.6</v>
      </c>
    </row>
    <row customHeight="1" ht="12.8" r="16" s="349">
      <c r="A16" s="365" t="n">
        <v>0</v>
      </c>
      <c r="B16" s="422" t="inlineStr">
        <is>
          <t>&gt; 3 years and &lt;= 4 years</t>
        </is>
      </c>
      <c r="C16" s="422" t="n"/>
      <c r="D16" s="426" t="n">
        <v>1971.1</v>
      </c>
      <c r="E16" s="427" t="n">
        <v>2211.2</v>
      </c>
      <c r="F16" s="426" t="n">
        <v>1608.5</v>
      </c>
      <c r="G16" s="427" t="n">
        <v>2313.9</v>
      </c>
    </row>
    <row customHeight="1" ht="12.8" r="17" s="349">
      <c r="A17" s="365" t="n">
        <v>0</v>
      </c>
      <c r="B17" s="422" t="inlineStr">
        <is>
          <t>&gt; 4 years and &lt;= 5 years</t>
        </is>
      </c>
      <c r="C17" s="422" t="n"/>
      <c r="D17" s="426" t="n">
        <v>1086.2</v>
      </c>
      <c r="E17" s="427" t="n">
        <v>2077.4</v>
      </c>
      <c r="F17" s="426" t="n">
        <v>777.2</v>
      </c>
      <c r="G17" s="427" t="n">
        <v>1955.9</v>
      </c>
    </row>
    <row customHeight="1" ht="12.8" r="18" s="349">
      <c r="A18" s="365" t="n">
        <v>0</v>
      </c>
      <c r="B18" s="422" t="inlineStr">
        <is>
          <t>&gt; 5 years and &lt;= 10 years</t>
        </is>
      </c>
      <c r="C18" s="423" t="n"/>
      <c r="D18" s="424" t="n">
        <v>2049.9</v>
      </c>
      <c r="E18" s="425" t="n">
        <v>1626.2</v>
      </c>
      <c r="F18" s="424" t="n">
        <v>2864.9</v>
      </c>
      <c r="G18" s="425" t="n">
        <v>1927.7</v>
      </c>
    </row>
    <row customHeight="1" ht="12.8" r="19" s="349">
      <c r="A19" s="365" t="n">
        <v>0</v>
      </c>
      <c r="B19" s="422" t="inlineStr">
        <is>
          <t>&gt; 10 years</t>
        </is>
      </c>
      <c r="C19" s="423" t="n"/>
      <c r="D19" s="424" t="n">
        <v>146</v>
      </c>
      <c r="E19" s="425" t="n">
        <v>10.2</v>
      </c>
      <c r="F19" s="424" t="n">
        <v>228.4</v>
      </c>
      <c r="G19" s="425" t="n">
        <v>23.6</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94.09999999999999</v>
      </c>
      <c r="E24" s="425" t="n">
        <v>128</v>
      </c>
      <c r="F24" s="424" t="n">
        <v>226.2</v>
      </c>
      <c r="G24" s="425" t="n">
        <v>51.4</v>
      </c>
    </row>
    <row customHeight="1" ht="12.8" r="25" s="349">
      <c r="A25" s="365" t="n">
        <v>1</v>
      </c>
      <c r="B25" s="422" t="inlineStr">
        <is>
          <t>&gt; 0,5 years and &lt;= 1 year</t>
        </is>
      </c>
      <c r="C25" s="423" t="n"/>
      <c r="D25" s="424" t="n">
        <v>27.1</v>
      </c>
      <c r="E25" s="425" t="n">
        <v>18.6</v>
      </c>
      <c r="F25" s="424" t="n">
        <v>45.3</v>
      </c>
      <c r="G25" s="425" t="n">
        <v>53.1</v>
      </c>
    </row>
    <row customHeight="1" ht="12.8" r="26" s="349">
      <c r="A26" s="365" t="n">
        <v>1</v>
      </c>
      <c r="B26" s="422" t="inlineStr">
        <is>
          <t>&gt; 1  year and &lt;= 1,5 years</t>
        </is>
      </c>
      <c r="C26" s="423" t="n"/>
      <c r="D26" s="424" t="n">
        <v>114.4</v>
      </c>
      <c r="E26" s="425" t="n">
        <v>111.4</v>
      </c>
      <c r="F26" s="424" t="n">
        <v>94</v>
      </c>
      <c r="G26" s="425" t="n">
        <v>101.4</v>
      </c>
    </row>
    <row customHeight="1" ht="12.8" r="27" s="349">
      <c r="A27" s="365" t="n">
        <v>1</v>
      </c>
      <c r="B27" s="422" t="inlineStr">
        <is>
          <t>&gt; 1,5 years and &lt;= 2 years</t>
        </is>
      </c>
      <c r="C27" s="422" t="n"/>
      <c r="D27" s="426" t="n">
        <v>94.40000000000001</v>
      </c>
      <c r="E27" s="427" t="n">
        <v>157.5</v>
      </c>
      <c r="F27" s="426" t="n">
        <v>27.1</v>
      </c>
      <c r="G27" s="427" t="n">
        <v>28.6</v>
      </c>
    </row>
    <row customHeight="1" ht="12.8" r="28" s="349">
      <c r="A28" s="365" t="n">
        <v>1</v>
      </c>
      <c r="B28" s="422" t="inlineStr">
        <is>
          <t>&gt; 2 years and &lt;= 3 years</t>
        </is>
      </c>
      <c r="C28" s="422" t="n"/>
      <c r="D28" s="426" t="n">
        <v>105.7</v>
      </c>
      <c r="E28" s="427" t="n">
        <v>134.1</v>
      </c>
      <c r="F28" s="426" t="n">
        <v>208.7</v>
      </c>
      <c r="G28" s="427" t="n">
        <v>318.9</v>
      </c>
    </row>
    <row customHeight="1" ht="12.8" r="29" s="349">
      <c r="A29" s="365" t="n">
        <v>1</v>
      </c>
      <c r="B29" s="422" t="inlineStr">
        <is>
          <t>&gt; 3 years and &lt;= 4 years</t>
        </is>
      </c>
      <c r="C29" s="422" t="n"/>
      <c r="D29" s="426" t="n">
        <v>189.3</v>
      </c>
      <c r="E29" s="427" t="n">
        <v>29.2</v>
      </c>
      <c r="F29" s="426" t="n">
        <v>105.7</v>
      </c>
      <c r="G29" s="427" t="n">
        <v>131</v>
      </c>
    </row>
    <row customHeight="1" ht="12.8" r="30" s="349">
      <c r="A30" s="365" t="n">
        <v>1</v>
      </c>
      <c r="B30" s="422" t="inlineStr">
        <is>
          <t>&gt; 4 years and &lt;= 5 years</t>
        </is>
      </c>
      <c r="C30" s="422" t="n"/>
      <c r="D30" s="426" t="n">
        <v>168.6</v>
      </c>
      <c r="E30" s="427" t="n">
        <v>50.5</v>
      </c>
      <c r="F30" s="426" t="n">
        <v>189.3</v>
      </c>
      <c r="G30" s="427" t="n">
        <v>29.3</v>
      </c>
    </row>
    <row customHeight="1" ht="12.8" r="31" s="349">
      <c r="A31" s="365" t="n">
        <v>1</v>
      </c>
      <c r="B31" s="422" t="inlineStr">
        <is>
          <t>&gt; 5 years and &lt;= 10 years</t>
        </is>
      </c>
      <c r="C31" s="423" t="n"/>
      <c r="D31" s="424" t="n">
        <v>399.4</v>
      </c>
      <c r="E31" s="425" t="n">
        <v>246.1</v>
      </c>
      <c r="F31" s="424" t="n">
        <v>568.5</v>
      </c>
      <c r="G31" s="425" t="n">
        <v>310.5</v>
      </c>
    </row>
    <row customHeight="1" ht="12.8" r="32" s="349">
      <c r="A32" s="365" t="n">
        <v>1</v>
      </c>
      <c r="B32" s="422" t="inlineStr">
        <is>
          <t>&gt; 10 years</t>
        </is>
      </c>
      <c r="C32" s="423" t="n"/>
      <c r="D32" s="426" t="n">
        <v>294.7</v>
      </c>
      <c r="E32" s="427" t="n">
        <v>701.8</v>
      </c>
      <c r="F32" s="426" t="n">
        <v>294.3</v>
      </c>
      <c r="G32" s="427" t="n">
        <v>927.9</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208.5</v>
      </c>
      <c r="E9" s="438" t="n">
        <v>270</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45.9</v>
      </c>
      <c r="E10" s="440" t="n">
        <v>54.9</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432</v>
      </c>
      <c r="E11" s="440" t="n">
        <v>410.4</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11272.5</v>
      </c>
      <c r="E12" s="440" t="n">
        <v>10343.6</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163.2</v>
      </c>
      <c r="E21" s="425" t="n">
        <v>191.9</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467.1</v>
      </c>
      <c r="E22" s="440" t="n">
        <v>543.6</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931.9</v>
      </c>
      <c r="E23" s="446" t="n">
        <v>1186.6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0.1</v>
      </c>
      <c r="H16" s="490" t="n">
        <v>149</v>
      </c>
      <c r="I16" s="490" t="n">
        <v>733.2</v>
      </c>
      <c r="J16" s="490" t="n">
        <v>0</v>
      </c>
      <c r="K16" s="490" t="n">
        <v>0</v>
      </c>
      <c r="L16" s="490">
        <f>SUM(M16:R16)</f>
        <v/>
      </c>
      <c r="M16" s="490" t="n">
        <v>3911.4</v>
      </c>
      <c r="N16" s="490" t="n">
        <v>2795.7</v>
      </c>
      <c r="O16" s="490" t="n">
        <v>1474.8</v>
      </c>
      <c r="P16" s="490" t="n">
        <v>2858.5</v>
      </c>
      <c r="Q16" s="490" t="n">
        <v>36.2</v>
      </c>
      <c r="R16" s="490" t="n">
        <v>0</v>
      </c>
      <c r="S16" s="491" t="n">
        <v>0</v>
      </c>
      <c r="T16" s="490" t="n">
        <v>0</v>
      </c>
    </row>
    <row customHeight="1" ht="12.75" r="17" s="349">
      <c r="B17" s="348" t="n"/>
      <c r="C17" s="484" t="n"/>
      <c r="D17" s="484">
        <f>"year "&amp;(AktJahr-1)</f>
        <v/>
      </c>
      <c r="E17" s="492">
        <f>F17+L17</f>
        <v/>
      </c>
      <c r="F17" s="492">
        <f>SUM(G17:K17)</f>
        <v/>
      </c>
      <c r="G17" s="492" t="n">
        <v>0.1</v>
      </c>
      <c r="H17" s="492" t="n">
        <v>192.2</v>
      </c>
      <c r="I17" s="492" t="n">
        <v>605</v>
      </c>
      <c r="J17" s="492" t="n">
        <v>0</v>
      </c>
      <c r="K17" s="492" t="n">
        <v>0</v>
      </c>
      <c r="L17" s="492">
        <f>SUM(M17:R17)</f>
        <v/>
      </c>
      <c r="M17" s="492" t="n">
        <v>3482.1</v>
      </c>
      <c r="N17" s="492" t="n">
        <v>3343.3</v>
      </c>
      <c r="O17" s="492" t="n">
        <v>858</v>
      </c>
      <c r="P17" s="492" t="n">
        <v>2554.9</v>
      </c>
      <c r="Q17" s="492" t="n">
        <v>43.3</v>
      </c>
      <c r="R17" s="492" t="n">
        <v>0</v>
      </c>
      <c r="S17" s="493" t="n">
        <v>0.7</v>
      </c>
      <c r="T17" s="492" t="n">
        <v>0</v>
      </c>
    </row>
    <row customHeight="1" ht="12.8" r="18" s="349">
      <c r="B18" s="361" t="inlineStr">
        <is>
          <t>DE</t>
        </is>
      </c>
      <c r="C18" s="488" t="inlineStr">
        <is>
          <t>Germany</t>
        </is>
      </c>
      <c r="D18" s="489">
        <f>$D$16</f>
        <v/>
      </c>
      <c r="E18" s="490">
        <f>F18+L18</f>
        <v/>
      </c>
      <c r="F18" s="490">
        <f>SUM(G18:K18)</f>
        <v/>
      </c>
      <c r="G18" s="490" t="n">
        <v>0.1</v>
      </c>
      <c r="H18" s="490" t="n">
        <v>149</v>
      </c>
      <c r="I18" s="490" t="n">
        <v>431.1</v>
      </c>
      <c r="J18" s="490" t="n">
        <v>0</v>
      </c>
      <c r="K18" s="490" t="n">
        <v>0</v>
      </c>
      <c r="L18" s="490">
        <f>SUM(M18:R18)</f>
        <v/>
      </c>
      <c r="M18" s="490" t="n">
        <v>247.3</v>
      </c>
      <c r="N18" s="490" t="n">
        <v>424.4</v>
      </c>
      <c r="O18" s="490" t="n">
        <v>260.3</v>
      </c>
      <c r="P18" s="490" t="n">
        <v>280.5</v>
      </c>
      <c r="Q18" s="490" t="n">
        <v>0</v>
      </c>
      <c r="R18" s="490" t="n">
        <v>0</v>
      </c>
      <c r="S18" s="491" t="n">
        <v>0</v>
      </c>
      <c r="T18" s="490" t="n">
        <v>0</v>
      </c>
    </row>
    <row customHeight="1" ht="12.8" r="19" s="349">
      <c r="B19" s="348" t="n"/>
      <c r="C19" s="484" t="n"/>
      <c r="D19" s="484">
        <f>$D$17</f>
        <v/>
      </c>
      <c r="E19" s="492">
        <f>F19+L19</f>
        <v/>
      </c>
      <c r="F19" s="492">
        <f>SUM(G19:K19)</f>
        <v/>
      </c>
      <c r="G19" s="492" t="n">
        <v>0.1</v>
      </c>
      <c r="H19" s="492" t="n">
        <v>192.2</v>
      </c>
      <c r="I19" s="492" t="n">
        <v>458</v>
      </c>
      <c r="J19" s="492" t="n">
        <v>0</v>
      </c>
      <c r="K19" s="492" t="n">
        <v>0</v>
      </c>
      <c r="L19" s="492">
        <f>SUM(M19:R19)</f>
        <v/>
      </c>
      <c r="M19" s="492" t="n">
        <v>276.4</v>
      </c>
      <c r="N19" s="492" t="n">
        <v>484.2</v>
      </c>
      <c r="O19" s="492" t="n">
        <v>225.4</v>
      </c>
      <c r="P19" s="492" t="n">
        <v>276.1</v>
      </c>
      <c r="Q19" s="492" t="n">
        <v>0</v>
      </c>
      <c r="R19" s="492" t="n">
        <v>0</v>
      </c>
      <c r="S19" s="493" t="n">
        <v>0.1</v>
      </c>
      <c r="T19" s="492" t="n">
        <v>0</v>
      </c>
    </row>
    <row customHeight="1" ht="12.8" r="20" s="349">
      <c r="B20" s="494" t="inlineStr">
        <is>
          <t>AT</t>
        </is>
      </c>
      <c r="C20" s="488" t="inlineStr">
        <is>
          <t>Austria</t>
        </is>
      </c>
      <c r="D20" s="489">
        <f>$D$16</f>
        <v/>
      </c>
      <c r="E20" s="490">
        <f>F20+L20</f>
        <v/>
      </c>
      <c r="F20" s="490">
        <f>SUM(G20:K20)</f>
        <v/>
      </c>
      <c r="G20" s="490" t="n">
        <v>0</v>
      </c>
      <c r="H20" s="490" t="n">
        <v>0</v>
      </c>
      <c r="I20" s="490" t="n">
        <v>0</v>
      </c>
      <c r="J20" s="490" t="n">
        <v>0</v>
      </c>
      <c r="K20" s="490" t="n">
        <v>0</v>
      </c>
      <c r="L20" s="490">
        <f>SUM(M20:R20)</f>
        <v/>
      </c>
      <c r="M20" s="490" t="n">
        <v>0</v>
      </c>
      <c r="N20" s="490" t="n">
        <v>122</v>
      </c>
      <c r="O20" s="490" t="n">
        <v>8</v>
      </c>
      <c r="P20" s="490" t="n">
        <v>14.7</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122</v>
      </c>
      <c r="O21" s="492" t="n">
        <v>8</v>
      </c>
      <c r="P21" s="492" t="n">
        <v>14.7</v>
      </c>
      <c r="Q21" s="492" t="n">
        <v>0</v>
      </c>
      <c r="R21" s="492" t="n">
        <v>0</v>
      </c>
      <c r="S21" s="493" t="n">
        <v>0</v>
      </c>
      <c r="T21" s="492" t="n">
        <v>0</v>
      </c>
    </row>
    <row customHeight="1" ht="12.8" r="22" s="349">
      <c r="B22" s="494" t="inlineStr">
        <is>
          <t>BE</t>
        </is>
      </c>
      <c r="C22" s="488" t="inlineStr">
        <is>
          <t>Belgium</t>
        </is>
      </c>
      <c r="D22" s="489">
        <f>$D$16</f>
        <v/>
      </c>
      <c r="E22" s="490">
        <f>F22+L22</f>
        <v/>
      </c>
      <c r="F22" s="490">
        <f>SUM(G22:K22)</f>
        <v/>
      </c>
      <c r="G22" s="490" t="n">
        <v>0</v>
      </c>
      <c r="H22" s="490" t="n">
        <v>0</v>
      </c>
      <c r="I22" s="490" t="n">
        <v>0</v>
      </c>
      <c r="J22" s="490" t="n">
        <v>0</v>
      </c>
      <c r="K22" s="490" t="n">
        <v>0</v>
      </c>
      <c r="L22" s="490">
        <f>SUM(M22:R22)</f>
        <v/>
      </c>
      <c r="M22" s="490" t="n">
        <v>96.5</v>
      </c>
      <c r="N22" s="490" t="n">
        <v>66.59999999999999</v>
      </c>
      <c r="O22" s="490" t="n">
        <v>8.199999999999999</v>
      </c>
      <c r="P22" s="490" t="n">
        <v>58.1</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58.9</v>
      </c>
      <c r="N23" s="492" t="n">
        <v>66.59999999999999</v>
      </c>
      <c r="O23" s="492" t="n">
        <v>1.9</v>
      </c>
      <c r="P23" s="492" t="n">
        <v>58.1</v>
      </c>
      <c r="Q23" s="492" t="n">
        <v>0</v>
      </c>
      <c r="R23" s="492" t="n">
        <v>0</v>
      </c>
      <c r="S23" s="493" t="n">
        <v>0</v>
      </c>
      <c r="T23" s="492" t="n">
        <v>0</v>
      </c>
    </row>
    <row customHeight="1" ht="12.8" r="24" s="349">
      <c r="B24" s="494" t="inlineStr">
        <is>
          <t>BG</t>
        </is>
      </c>
      <c r="C24" s="488" t="inlineStr">
        <is>
          <t>Bulgaria</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CY</t>
        </is>
      </c>
      <c r="C26" s="488" t="inlineStr">
        <is>
          <t>Cyprus</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CZ</t>
        </is>
      </c>
      <c r="C28" s="488" t="inlineStr">
        <is>
          <t>Czech Republic</t>
        </is>
      </c>
      <c r="D28" s="489">
        <f>$D$16</f>
        <v/>
      </c>
      <c r="E28" s="490">
        <f>F28+L28</f>
        <v/>
      </c>
      <c r="F28" s="490">
        <f>SUM(G28:K28)</f>
        <v/>
      </c>
      <c r="G28" s="490" t="n">
        <v>0</v>
      </c>
      <c r="H28" s="490" t="n">
        <v>0</v>
      </c>
      <c r="I28" s="490" t="n">
        <v>0</v>
      </c>
      <c r="J28" s="490" t="n">
        <v>0</v>
      </c>
      <c r="K28" s="490" t="n">
        <v>0</v>
      </c>
      <c r="L28" s="490">
        <f>SUM(M28:R28)</f>
        <v/>
      </c>
      <c r="M28" s="490" t="n">
        <v>0</v>
      </c>
      <c r="N28" s="490" t="n">
        <v>0</v>
      </c>
      <c r="O28" s="490" t="n">
        <v>67.7</v>
      </c>
      <c r="P28" s="490" t="n">
        <v>10.2</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10.2</v>
      </c>
      <c r="Q29" s="492" t="n">
        <v>0</v>
      </c>
      <c r="R29" s="492" t="n">
        <v>0</v>
      </c>
      <c r="S29" s="493" t="n">
        <v>0</v>
      </c>
      <c r="T29" s="492" t="n">
        <v>0</v>
      </c>
    </row>
    <row customHeight="1" ht="12.8" r="30" s="349">
      <c r="B30" s="361" t="inlineStr">
        <is>
          <t>DK</t>
        </is>
      </c>
      <c r="C30" s="488" t="inlineStr">
        <is>
          <t>Denmark</t>
        </is>
      </c>
      <c r="D30" s="489">
        <f>$D$16</f>
        <v/>
      </c>
      <c r="E30" s="490">
        <f>F30+L30</f>
        <v/>
      </c>
      <c r="F30" s="490">
        <f>SUM(G30:K30)</f>
        <v/>
      </c>
      <c r="G30" s="490" t="n">
        <v>0</v>
      </c>
      <c r="H30" s="490" t="n">
        <v>0</v>
      </c>
      <c r="I30" s="490" t="n">
        <v>0</v>
      </c>
      <c r="J30" s="490" t="n">
        <v>0</v>
      </c>
      <c r="K30" s="490" t="n">
        <v>0</v>
      </c>
      <c r="L30" s="490">
        <f>SUM(M30:R30)</f>
        <v/>
      </c>
      <c r="M30" s="490" t="n">
        <v>0</v>
      </c>
      <c r="N30" s="490" t="n">
        <v>0.7</v>
      </c>
      <c r="O30" s="490" t="n">
        <v>21.9</v>
      </c>
      <c r="P30" s="490" t="n">
        <v>13.9</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21.9</v>
      </c>
      <c r="P31" s="492" t="n">
        <v>0.7</v>
      </c>
      <c r="Q31" s="492" t="n">
        <v>0</v>
      </c>
      <c r="R31" s="492" t="n">
        <v>0</v>
      </c>
      <c r="S31" s="493" t="n">
        <v>0</v>
      </c>
      <c r="T31" s="492" t="n">
        <v>0</v>
      </c>
    </row>
    <row customHeight="1" ht="12.8" r="32" s="349">
      <c r="B32" s="361" t="inlineStr">
        <is>
          <t>EE</t>
        </is>
      </c>
      <c r="C32" s="488" t="inlineStr">
        <is>
          <t>Estonia</t>
        </is>
      </c>
      <c r="D32" s="489">
        <f>$D$16</f>
        <v/>
      </c>
      <c r="E32" s="490">
        <f>F32+L32</f>
        <v/>
      </c>
      <c r="F32" s="490">
        <f>SUM(G32:K32)</f>
        <v/>
      </c>
      <c r="G32" s="490" t="n">
        <v>0</v>
      </c>
      <c r="H32" s="490" t="n">
        <v>0</v>
      </c>
      <c r="I32" s="490" t="n">
        <v>0</v>
      </c>
      <c r="J32" s="490" t="n">
        <v>0</v>
      </c>
      <c r="K32" s="490" t="n">
        <v>0</v>
      </c>
      <c r="L32" s="490">
        <f>SUM(M32:R32)</f>
        <v/>
      </c>
      <c r="M32" s="490" t="n">
        <v>0</v>
      </c>
      <c r="N32" s="490" t="n">
        <v>18.7</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18.7</v>
      </c>
      <c r="O33" s="492" t="n">
        <v>0</v>
      </c>
      <c r="P33" s="492" t="n">
        <v>0</v>
      </c>
      <c r="Q33" s="492" t="n">
        <v>0</v>
      </c>
      <c r="R33" s="492" t="n">
        <v>0</v>
      </c>
      <c r="S33" s="493" t="n">
        <v>0</v>
      </c>
      <c r="T33" s="492" t="n">
        <v>0</v>
      </c>
    </row>
    <row customHeight="1" ht="12.8" r="34" s="349">
      <c r="B34" s="361" t="inlineStr">
        <is>
          <t>FI</t>
        </is>
      </c>
      <c r="C34" s="488" t="inlineStr">
        <is>
          <t>Finland</t>
        </is>
      </c>
      <c r="D34" s="489">
        <f>$D$16</f>
        <v/>
      </c>
      <c r="E34" s="490">
        <f>F34+L34</f>
        <v/>
      </c>
      <c r="F34" s="490">
        <f>SUM(G34:K34)</f>
        <v/>
      </c>
      <c r="G34" s="490" t="n">
        <v>0</v>
      </c>
      <c r="H34" s="490" t="n">
        <v>0</v>
      </c>
      <c r="I34" s="490" t="n">
        <v>0</v>
      </c>
      <c r="J34" s="490" t="n">
        <v>0</v>
      </c>
      <c r="K34" s="490" t="n">
        <v>0</v>
      </c>
      <c r="L34" s="490">
        <f>SUM(M34:R34)</f>
        <v/>
      </c>
      <c r="M34" s="490" t="n">
        <v>58.4</v>
      </c>
      <c r="N34" s="490" t="n">
        <v>189.7</v>
      </c>
      <c r="O34" s="490" t="n">
        <v>35.3</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58.4</v>
      </c>
      <c r="N35" s="492" t="n">
        <v>200</v>
      </c>
      <c r="O35" s="492" t="n">
        <v>54.5</v>
      </c>
      <c r="P35" s="492" t="n">
        <v>0</v>
      </c>
      <c r="Q35" s="492" t="n">
        <v>0</v>
      </c>
      <c r="R35" s="492" t="n">
        <v>0</v>
      </c>
      <c r="S35" s="493" t="n">
        <v>0</v>
      </c>
      <c r="T35" s="492" t="n">
        <v>0</v>
      </c>
    </row>
    <row customHeight="1" ht="12.8" r="36" s="349">
      <c r="B36" s="361" t="inlineStr">
        <is>
          <t>FR</t>
        </is>
      </c>
      <c r="C36" s="488" t="inlineStr">
        <is>
          <t>France</t>
        </is>
      </c>
      <c r="D36" s="489">
        <f>$D$16</f>
        <v/>
      </c>
      <c r="E36" s="490">
        <f>F36+L36</f>
        <v/>
      </c>
      <c r="F36" s="490">
        <f>SUM(G36:K36)</f>
        <v/>
      </c>
      <c r="G36" s="490" t="n">
        <v>0</v>
      </c>
      <c r="H36" s="490" t="n">
        <v>0</v>
      </c>
      <c r="I36" s="490" t="n">
        <v>0</v>
      </c>
      <c r="J36" s="490" t="n">
        <v>0</v>
      </c>
      <c r="K36" s="490" t="n">
        <v>0</v>
      </c>
      <c r="L36" s="490">
        <f>SUM(M36:R36)</f>
        <v/>
      </c>
      <c r="M36" s="490" t="n">
        <v>895.2</v>
      </c>
      <c r="N36" s="490" t="n">
        <v>116.1</v>
      </c>
      <c r="O36" s="490" t="n">
        <v>100.1</v>
      </c>
      <c r="P36" s="490" t="n">
        <v>124.7</v>
      </c>
      <c r="Q36" s="490" t="n">
        <v>36.2</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857.1</v>
      </c>
      <c r="N37" s="492" t="n">
        <v>116.1</v>
      </c>
      <c r="O37" s="492" t="n">
        <v>56.3</v>
      </c>
      <c r="P37" s="492" t="n">
        <v>79.3</v>
      </c>
      <c r="Q37" s="492" t="n">
        <v>36.2</v>
      </c>
      <c r="R37" s="492" t="n">
        <v>0</v>
      </c>
      <c r="S37" s="493" t="n">
        <v>0</v>
      </c>
      <c r="T37" s="492" t="n">
        <v>0</v>
      </c>
    </row>
    <row customHeight="1" ht="12.8" r="38" s="349">
      <c r="B38" s="361" t="inlineStr">
        <is>
          <t>GB</t>
        </is>
      </c>
      <c r="C38" s="488" t="inlineStr">
        <is>
          <t>Great Britain</t>
        </is>
      </c>
      <c r="D38" s="489">
        <f>$D$16</f>
        <v/>
      </c>
      <c r="E38" s="490">
        <f>F38+L38</f>
        <v/>
      </c>
      <c r="F38" s="490">
        <f>SUM(G38:K38)</f>
        <v/>
      </c>
      <c r="G38" s="490" t="n">
        <v>0</v>
      </c>
      <c r="H38" s="490" t="n">
        <v>0</v>
      </c>
      <c r="I38" s="490" t="n">
        <v>161.4</v>
      </c>
      <c r="J38" s="490" t="n">
        <v>0</v>
      </c>
      <c r="K38" s="490" t="n">
        <v>0</v>
      </c>
      <c r="L38" s="490">
        <f>SUM(M38:R38)</f>
        <v/>
      </c>
      <c r="M38" s="490" t="n">
        <v>124.6</v>
      </c>
      <c r="N38" s="490" t="n">
        <v>442.8</v>
      </c>
      <c r="O38" s="490" t="n">
        <v>325.7</v>
      </c>
      <c r="P38" s="490" t="n">
        <v>647.7</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107</v>
      </c>
      <c r="J39" s="492" t="n">
        <v>0</v>
      </c>
      <c r="K39" s="492" t="n">
        <v>0</v>
      </c>
      <c r="L39" s="492">
        <f>SUM(M39:R39)</f>
        <v/>
      </c>
      <c r="M39" s="492" t="n">
        <v>166.3</v>
      </c>
      <c r="N39" s="492" t="n">
        <v>604.7</v>
      </c>
      <c r="O39" s="492" t="n">
        <v>152.5</v>
      </c>
      <c r="P39" s="492" t="n">
        <v>567.3</v>
      </c>
      <c r="Q39" s="492" t="n">
        <v>0</v>
      </c>
      <c r="R39" s="492" t="n">
        <v>0</v>
      </c>
      <c r="S39" s="493" t="n">
        <v>0</v>
      </c>
      <c r="T39" s="492" t="n">
        <v>0</v>
      </c>
    </row>
    <row customHeight="1" ht="12.8" r="40" s="349">
      <c r="B40" s="361" t="inlineStr">
        <is>
          <t>GR</t>
        </is>
      </c>
      <c r="C40" s="488" t="inlineStr">
        <is>
          <t>Greece</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HU</t>
        </is>
      </c>
      <c r="C42" s="488" t="inlineStr">
        <is>
          <t>Hungary</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IE</t>
        </is>
      </c>
      <c r="C44" s="488" t="inlineStr">
        <is>
          <t>Ireland</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IT</t>
        </is>
      </c>
      <c r="C46" s="488" t="inlineStr">
        <is>
          <t>Italy</t>
        </is>
      </c>
      <c r="D46" s="489">
        <f>$D$16</f>
        <v/>
      </c>
      <c r="E46" s="490">
        <f>F46+L46</f>
        <v/>
      </c>
      <c r="F46" s="490">
        <f>SUM(G46:K46)</f>
        <v/>
      </c>
      <c r="G46" s="490" t="n">
        <v>0</v>
      </c>
      <c r="H46" s="490" t="n">
        <v>0</v>
      </c>
      <c r="I46" s="490" t="n">
        <v>0</v>
      </c>
      <c r="J46" s="490" t="n">
        <v>0</v>
      </c>
      <c r="K46" s="490" t="n">
        <v>0</v>
      </c>
      <c r="L46" s="490">
        <f>SUM(M46:R46)</f>
        <v/>
      </c>
      <c r="M46" s="490" t="n">
        <v>87.59999999999999</v>
      </c>
      <c r="N46" s="490" t="n">
        <v>320.7</v>
      </c>
      <c r="O46" s="490" t="n">
        <v>23.3</v>
      </c>
      <c r="P46" s="490" t="n">
        <v>54.7</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82.90000000000001</v>
      </c>
      <c r="N47" s="492" t="n">
        <v>322.8</v>
      </c>
      <c r="O47" s="492" t="n">
        <v>69.5</v>
      </c>
      <c r="P47" s="492" t="n">
        <v>83.7</v>
      </c>
      <c r="Q47" s="492" t="n">
        <v>0</v>
      </c>
      <c r="R47" s="492" t="n">
        <v>0</v>
      </c>
      <c r="S47" s="493" t="n">
        <v>0</v>
      </c>
      <c r="T47" s="492" t="n">
        <v>0</v>
      </c>
    </row>
    <row customHeight="1" ht="12.8" r="48" s="349">
      <c r="B48" s="361" t="inlineStr">
        <is>
          <t>LV</t>
        </is>
      </c>
      <c r="C48" s="488" t="inlineStr">
        <is>
          <t>Latvia</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LT</t>
        </is>
      </c>
      <c r="C50" s="488" t="inlineStr">
        <is>
          <t>Lithuania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LU</t>
        </is>
      </c>
      <c r="C52" s="488" t="inlineStr">
        <is>
          <t>Luxembourg</t>
        </is>
      </c>
      <c r="D52" s="489">
        <f>$D$16</f>
        <v/>
      </c>
      <c r="E52" s="490">
        <f>F52+L52</f>
        <v/>
      </c>
      <c r="F52" s="490">
        <f>SUM(G52:K52)</f>
        <v/>
      </c>
      <c r="G52" s="490" t="n">
        <v>0</v>
      </c>
      <c r="H52" s="490" t="n">
        <v>0</v>
      </c>
      <c r="I52" s="490" t="n">
        <v>0</v>
      </c>
      <c r="J52" s="490" t="n">
        <v>0</v>
      </c>
      <c r="K52" s="490" t="n">
        <v>0</v>
      </c>
      <c r="L52" s="490">
        <f>SUM(M52:R52)</f>
        <v/>
      </c>
      <c r="M52" s="490" t="n">
        <v>47</v>
      </c>
      <c r="N52" s="490" t="n">
        <v>0</v>
      </c>
      <c r="O52" s="490" t="n">
        <v>0</v>
      </c>
      <c r="P52" s="490" t="n">
        <v>4.5</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4.5</v>
      </c>
      <c r="Q53" s="492" t="n">
        <v>0</v>
      </c>
      <c r="R53" s="492" t="n">
        <v>0</v>
      </c>
      <c r="S53" s="493" t="n">
        <v>0</v>
      </c>
      <c r="T53" s="492" t="n">
        <v>0</v>
      </c>
    </row>
    <row customHeight="1" ht="12.8" r="54" s="349">
      <c r="B54" s="361" t="inlineStr">
        <is>
          <t>MT</t>
        </is>
      </c>
      <c r="C54" s="488" t="inlineStr">
        <is>
          <t>Malta</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NL</t>
        </is>
      </c>
      <c r="C56" s="488" t="inlineStr">
        <is>
          <t>Netherlands</t>
        </is>
      </c>
      <c r="D56" s="489">
        <f>$D$16</f>
        <v/>
      </c>
      <c r="E56" s="490">
        <f>F56+L56</f>
        <v/>
      </c>
      <c r="F56" s="490">
        <f>SUM(G56:K56)</f>
        <v/>
      </c>
      <c r="G56" s="490" t="n">
        <v>0</v>
      </c>
      <c r="H56" s="490" t="n">
        <v>0</v>
      </c>
      <c r="I56" s="490" t="n">
        <v>0</v>
      </c>
      <c r="J56" s="490" t="n">
        <v>0</v>
      </c>
      <c r="K56" s="490" t="n">
        <v>0</v>
      </c>
      <c r="L56" s="490">
        <f>SUM(M56:R56)</f>
        <v/>
      </c>
      <c r="M56" s="490" t="n">
        <v>35.5</v>
      </c>
      <c r="N56" s="490" t="n">
        <v>9.9</v>
      </c>
      <c r="O56" s="490" t="n">
        <v>90.5</v>
      </c>
      <c r="P56" s="490" t="n">
        <v>487.7</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49.3</v>
      </c>
      <c r="N57" s="492" t="n">
        <v>15.5</v>
      </c>
      <c r="O57" s="492" t="n">
        <v>36.6</v>
      </c>
      <c r="P57" s="492" t="n">
        <v>386.6</v>
      </c>
      <c r="Q57" s="492" t="n">
        <v>0</v>
      </c>
      <c r="R57" s="492" t="n">
        <v>0</v>
      </c>
      <c r="S57" s="493" t="n">
        <v>0</v>
      </c>
      <c r="T57" s="492" t="n">
        <v>0</v>
      </c>
    </row>
    <row customHeight="1" ht="12.8" r="58" s="349">
      <c r="B58" s="361" t="inlineStr">
        <is>
          <t>PL</t>
        </is>
      </c>
      <c r="C58" s="488" t="inlineStr">
        <is>
          <t>Poland</t>
        </is>
      </c>
      <c r="D58" s="489">
        <f>$D$16</f>
        <v/>
      </c>
      <c r="E58" s="490">
        <f>F58+L58</f>
        <v/>
      </c>
      <c r="F58" s="490">
        <f>SUM(G58:K58)</f>
        <v/>
      </c>
      <c r="G58" s="490" t="n">
        <v>0</v>
      </c>
      <c r="H58" s="490" t="n">
        <v>0</v>
      </c>
      <c r="I58" s="490" t="n">
        <v>0</v>
      </c>
      <c r="J58" s="490" t="n">
        <v>0</v>
      </c>
      <c r="K58" s="490" t="n">
        <v>0</v>
      </c>
      <c r="L58" s="490">
        <f>SUM(M58:R58)</f>
        <v/>
      </c>
      <c r="M58" s="490" t="n">
        <v>81.8</v>
      </c>
      <c r="N58" s="490" t="n">
        <v>107.6</v>
      </c>
      <c r="O58" s="490" t="n">
        <v>258.6</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73.8</v>
      </c>
      <c r="N59" s="492" t="n">
        <v>130.3</v>
      </c>
      <c r="O59" s="492" t="n">
        <v>0</v>
      </c>
      <c r="P59" s="492" t="n">
        <v>0</v>
      </c>
      <c r="Q59" s="492" t="n">
        <v>0</v>
      </c>
      <c r="R59" s="492" t="n">
        <v>0</v>
      </c>
      <c r="S59" s="493" t="n">
        <v>0</v>
      </c>
      <c r="T59" s="492" t="n">
        <v>0</v>
      </c>
    </row>
    <row customHeight="1" ht="12.8" r="60" s="349">
      <c r="B60" s="361" t="inlineStr">
        <is>
          <t>PT</t>
        </is>
      </c>
      <c r="C60" s="488" t="inlineStr">
        <is>
          <t>Portugal</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RO</t>
        </is>
      </c>
      <c r="C62" s="488" t="inlineStr">
        <is>
          <t>Romania</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SK</t>
        </is>
      </c>
      <c r="C64" s="488" t="inlineStr">
        <is>
          <t>Slovakia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SI</t>
        </is>
      </c>
      <c r="C66" s="488" t="inlineStr">
        <is>
          <t>Slovenia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ES</t>
        </is>
      </c>
      <c r="C68" s="488" t="inlineStr">
        <is>
          <t>Spain</t>
        </is>
      </c>
      <c r="D68" s="489">
        <f>$D$16</f>
        <v/>
      </c>
      <c r="E68" s="490">
        <f>F68+L68</f>
        <v/>
      </c>
      <c r="F68" s="490">
        <f>SUM(G68:K68)</f>
        <v/>
      </c>
      <c r="G68" s="490" t="n">
        <v>0</v>
      </c>
      <c r="H68" s="490" t="n">
        <v>0</v>
      </c>
      <c r="I68" s="490" t="n">
        <v>0</v>
      </c>
      <c r="J68" s="490" t="n">
        <v>0</v>
      </c>
      <c r="K68" s="490" t="n">
        <v>0</v>
      </c>
      <c r="L68" s="490">
        <f>SUM(M68:R68)</f>
        <v/>
      </c>
      <c r="M68" s="490" t="n">
        <v>98.59999999999999</v>
      </c>
      <c r="N68" s="490" t="n">
        <v>466.2</v>
      </c>
      <c r="O68" s="490" t="n">
        <v>80.2</v>
      </c>
      <c r="P68" s="490" t="n">
        <v>52.9</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89.09999999999999</v>
      </c>
      <c r="N69" s="492" t="n">
        <v>570.7</v>
      </c>
      <c r="O69" s="492" t="n">
        <v>77.40000000000001</v>
      </c>
      <c r="P69" s="492" t="n">
        <v>52.9</v>
      </c>
      <c r="Q69" s="492" t="n">
        <v>7.1</v>
      </c>
      <c r="R69" s="492" t="n">
        <v>0</v>
      </c>
      <c r="S69" s="493" t="n">
        <v>0</v>
      </c>
      <c r="T69" s="492" t="n">
        <v>0</v>
      </c>
    </row>
    <row customHeight="1" ht="12.8" r="70" s="349">
      <c r="B70" s="361" t="inlineStr">
        <is>
          <t>SE</t>
        </is>
      </c>
      <c r="C70" s="488" t="inlineStr">
        <is>
          <t>Sweden</t>
        </is>
      </c>
      <c r="D70" s="489">
        <f>$D$16</f>
        <v/>
      </c>
      <c r="E70" s="490">
        <f>F70+L70</f>
        <v/>
      </c>
      <c r="F70" s="490">
        <f>SUM(G70:K70)</f>
        <v/>
      </c>
      <c r="G70" s="490" t="n">
        <v>0</v>
      </c>
      <c r="H70" s="490" t="n">
        <v>0</v>
      </c>
      <c r="I70" s="490" t="n">
        <v>0</v>
      </c>
      <c r="J70" s="490" t="n">
        <v>0</v>
      </c>
      <c r="K70" s="490" t="n">
        <v>0</v>
      </c>
      <c r="L70" s="490">
        <f>SUM(M70:R70)</f>
        <v/>
      </c>
      <c r="M70" s="490" t="n">
        <v>163.7</v>
      </c>
      <c r="N70" s="490" t="n">
        <v>178.2</v>
      </c>
      <c r="O70" s="490" t="n">
        <v>144.9</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140.7</v>
      </c>
      <c r="N71" s="492" t="n">
        <v>134.4</v>
      </c>
      <c r="O71" s="492" t="n">
        <v>139.7</v>
      </c>
      <c r="P71" s="492" t="n">
        <v>0</v>
      </c>
      <c r="Q71" s="492" t="n">
        <v>0</v>
      </c>
      <c r="R71" s="492" t="n">
        <v>0</v>
      </c>
      <c r="S71" s="493" t="n">
        <v>0</v>
      </c>
      <c r="T71" s="492" t="n">
        <v>0</v>
      </c>
    </row>
    <row customHeight="1" ht="12.8" r="72" s="349">
      <c r="B72" s="361" t="inlineStr">
        <is>
          <t>CA</t>
        </is>
      </c>
      <c r="C72" s="488" t="inlineStr">
        <is>
          <t>Canada</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337.7</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224.9</v>
      </c>
      <c r="Q73" s="492" t="n">
        <v>0</v>
      </c>
      <c r="R73" s="492" t="n">
        <v>0</v>
      </c>
      <c r="S73" s="493" t="n">
        <v>0</v>
      </c>
      <c r="T73" s="492" t="n">
        <v>0</v>
      </c>
    </row>
    <row customHeight="1" ht="12.8" r="74" s="349">
      <c r="B74" s="361" t="inlineStr">
        <is>
          <t>IS</t>
        </is>
      </c>
      <c r="C74" s="488" t="inlineStr">
        <is>
          <t>Iceland</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JP</t>
        </is>
      </c>
      <c r="C76" s="488" t="inlineStr">
        <is>
          <t>Japan</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LI</t>
        </is>
      </c>
      <c r="C78" s="488" t="inlineStr">
        <is>
          <t>Liechtenstein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NO</t>
        </is>
      </c>
      <c r="C80" s="488" t="inlineStr">
        <is>
          <t>Norway</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CH</t>
        </is>
      </c>
      <c r="C82" s="488" t="inlineStr">
        <is>
          <t>Switzerland</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200.8</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207.1</v>
      </c>
      <c r="Q83" s="492" t="n">
        <v>0</v>
      </c>
      <c r="R83" s="492" t="n">
        <v>0</v>
      </c>
      <c r="S83" s="493" t="n">
        <v>0</v>
      </c>
      <c r="T83" s="492" t="n">
        <v>0</v>
      </c>
    </row>
    <row customHeight="1" ht="12.8" r="84" s="349">
      <c r="B84" s="361" t="inlineStr">
        <is>
          <t>US</t>
        </is>
      </c>
      <c r="C84" s="488" t="inlineStr">
        <is>
          <t>USA</t>
        </is>
      </c>
      <c r="D84" s="489">
        <f>$D$16</f>
        <v/>
      </c>
      <c r="E84" s="490">
        <f>F84+L84</f>
        <v/>
      </c>
      <c r="F84" s="490">
        <f>SUM(G84:K84)</f>
        <v/>
      </c>
      <c r="G84" s="490" t="n">
        <v>0</v>
      </c>
      <c r="H84" s="490" t="n">
        <v>0</v>
      </c>
      <c r="I84" s="490" t="n">
        <v>13.8</v>
      </c>
      <c r="J84" s="490" t="n">
        <v>0</v>
      </c>
      <c r="K84" s="490" t="n">
        <v>0</v>
      </c>
      <c r="L84" s="490">
        <f>SUM(M84:R84)</f>
        <v/>
      </c>
      <c r="M84" s="490" t="n">
        <v>1975.2</v>
      </c>
      <c r="N84" s="490" t="n">
        <v>332.1</v>
      </c>
      <c r="O84" s="490" t="n">
        <v>35.4</v>
      </c>
      <c r="P84" s="490" t="n">
        <v>535.6</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14.7</v>
      </c>
      <c r="J85" s="492" t="n">
        <v>0</v>
      </c>
      <c r="K85" s="492" t="n">
        <v>0</v>
      </c>
      <c r="L85" s="492">
        <f>SUM(M85:R85)</f>
        <v/>
      </c>
      <c r="M85" s="492" t="n">
        <v>1629.2</v>
      </c>
      <c r="N85" s="492" t="n">
        <v>557.3</v>
      </c>
      <c r="O85" s="492" t="n">
        <v>0</v>
      </c>
      <c r="P85" s="492" t="n">
        <v>588.8</v>
      </c>
      <c r="Q85" s="492" t="n">
        <v>0</v>
      </c>
      <c r="R85" s="492" t="n">
        <v>0</v>
      </c>
      <c r="S85" s="493" t="n">
        <v>0.6</v>
      </c>
      <c r="T85" s="492" t="n">
        <v>0</v>
      </c>
    </row>
    <row customHeight="1" ht="12.8" r="86" s="349">
      <c r="B86" s="361" t="inlineStr">
        <is>
          <t>$c</t>
        </is>
      </c>
      <c r="C86" s="488" t="inlineStr">
        <is>
          <t>other OECD-States</t>
        </is>
      </c>
      <c r="D86" s="489">
        <f>$D$16</f>
        <v/>
      </c>
      <c r="E86" s="490">
        <f>F86+L86</f>
        <v/>
      </c>
      <c r="F86" s="490">
        <f>SUM(G86:K86)</f>
        <v/>
      </c>
      <c r="G86" s="490" t="n">
        <v>0</v>
      </c>
      <c r="H86" s="490" t="n">
        <v>0</v>
      </c>
      <c r="I86" s="490" t="n">
        <v>126.9</v>
      </c>
      <c r="J86" s="490" t="n">
        <v>0</v>
      </c>
      <c r="K86" s="490" t="n">
        <v>0</v>
      </c>
      <c r="L86" s="490">
        <f>SUM(M86:R86)</f>
        <v/>
      </c>
      <c r="M86" s="490" t="n">
        <v>0</v>
      </c>
      <c r="N86" s="490" t="n">
        <v>0</v>
      </c>
      <c r="O86" s="490" t="n">
        <v>14.7</v>
      </c>
      <c r="P86" s="490" t="n">
        <v>34.8</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25.3</v>
      </c>
      <c r="J87" s="492" t="n">
        <v>0</v>
      </c>
      <c r="K87" s="492" t="n">
        <v>0</v>
      </c>
      <c r="L87" s="492">
        <f>SUM(M87:R87)</f>
        <v/>
      </c>
      <c r="M87" s="492" t="n">
        <v>0</v>
      </c>
      <c r="N87" s="492" t="n">
        <v>0</v>
      </c>
      <c r="O87" s="492" t="n">
        <v>14.3</v>
      </c>
      <c r="P87" s="492" t="n">
        <v>0</v>
      </c>
      <c r="Q87" s="492" t="n">
        <v>0</v>
      </c>
      <c r="R87" s="492" t="n">
        <v>0</v>
      </c>
      <c r="S87" s="493" t="n">
        <v>0</v>
      </c>
      <c r="T87" s="492" t="n">
        <v>0</v>
      </c>
    </row>
    <row customHeight="1" ht="12.8" r="88" s="349">
      <c r="B88" s="361" t="inlineStr">
        <is>
          <t>$i</t>
        </is>
      </c>
      <c r="C88" s="488" t="inlineStr">
        <is>
          <t>EU institutions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$u</t>
        </is>
      </c>
      <c r="C90" s="488" t="inlineStr">
        <is>
          <t>other states/institutions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C92" s="410">
        <f>IF(INT(AktJahrMonat)&gt;201503,"","Note: The total amount of claims in arrears will be stated from the second quarter 2014 onwards as far as the amount in arrears is at least 5 % of the claim.")</f>
        <v/>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205</v>
      </c>
      <c r="H12" s="490" t="n">
        <v>927.7</v>
      </c>
      <c r="I12" s="490" t="n">
        <v>288</v>
      </c>
      <c r="J12" s="534" t="n">
        <v>17.9</v>
      </c>
      <c r="K12" s="533" t="n">
        <v>99.09999999999999</v>
      </c>
      <c r="L12" s="490" t="n">
        <v>1.2</v>
      </c>
      <c r="M12" s="490" t="n">
        <v>23.3</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230</v>
      </c>
      <c r="H13" s="539" t="n">
        <v>1215.4</v>
      </c>
      <c r="I13" s="539" t="n">
        <v>326</v>
      </c>
      <c r="J13" s="540" t="n">
        <v>52.9</v>
      </c>
      <c r="K13" s="538" t="n">
        <v>70.09999999999999</v>
      </c>
      <c r="L13" s="539" t="n">
        <v>1.5</v>
      </c>
      <c r="M13" s="539" t="n">
        <v>26.1</v>
      </c>
      <c r="N13" s="541" t="n">
        <v>0.1</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0</v>
      </c>
      <c r="H14" s="490" t="n">
        <v>882.7</v>
      </c>
      <c r="I14" s="490" t="n">
        <v>268</v>
      </c>
      <c r="J14" s="534" t="n">
        <v>17.9</v>
      </c>
      <c r="K14" s="533" t="n">
        <v>0.1</v>
      </c>
      <c r="L14" s="490" t="n">
        <v>1.2</v>
      </c>
      <c r="M14" s="490" t="n">
        <v>23.3</v>
      </c>
      <c r="N14" s="535" t="n">
        <v>0</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0</v>
      </c>
      <c r="H15" s="539" t="n">
        <v>1060.4</v>
      </c>
      <c r="I15" s="539" t="n">
        <v>290.8</v>
      </c>
      <c r="J15" s="540" t="n">
        <v>27.9</v>
      </c>
      <c r="K15" s="538" t="n">
        <v>0.1</v>
      </c>
      <c r="L15" s="539" t="n">
        <v>1.5</v>
      </c>
      <c r="M15" s="539" t="n">
        <v>26.1</v>
      </c>
      <c r="N15" s="541" t="n">
        <v>0.1</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200</v>
      </c>
      <c r="H16" s="490" t="n">
        <v>25</v>
      </c>
      <c r="I16" s="490" t="n">
        <v>0</v>
      </c>
      <c r="J16" s="534" t="n">
        <v>0</v>
      </c>
      <c r="K16" s="533" t="n">
        <v>50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200</v>
      </c>
      <c r="H17" s="539" t="n">
        <v>25</v>
      </c>
      <c r="I17" s="539" t="n">
        <v>0</v>
      </c>
      <c r="J17" s="540" t="n">
        <v>0</v>
      </c>
      <c r="K17" s="538" t="n">
        <v>70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0.2</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5</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5</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25</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20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130</v>
      </c>
      <c r="I65" s="539" t="n">
        <v>15</v>
      </c>
      <c r="J65" s="540" t="n">
        <v>25</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20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20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49</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C88" s="410">
        <f>IF(INT(AktJahrMonat)&gt;201503,"","Note: The total amount of claims in arrears will be stated from the second quarter 2014 onwards as far as the amount in arrears is at least 5 % of the claim.")</f>
        <v/>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AT</t>
        </is>
      </c>
      <c r="C16" s="488" t="inlineStr">
        <is>
          <t>Austria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BE</t>
        </is>
      </c>
      <c r="C18" s="488" t="inlineStr">
        <is>
          <t>Belgium</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BG</t>
        </is>
      </c>
      <c r="C20" s="488" t="inlineStr">
        <is>
          <t>Bulgaria</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CY</t>
        </is>
      </c>
      <c r="C22" s="488" t="inlineStr">
        <is>
          <t>Cyprus</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CZ</t>
        </is>
      </c>
      <c r="C24" s="488" t="inlineStr">
        <is>
          <t>Czech Republic</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DK</t>
        </is>
      </c>
      <c r="C26" s="488" t="inlineStr">
        <is>
          <t>Denmark</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EE</t>
        </is>
      </c>
      <c r="C28" s="488" t="inlineStr">
        <is>
          <t>Estonia</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FI</t>
        </is>
      </c>
      <c r="C30" s="488" t="inlineStr">
        <is>
          <t>Finland</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FR</t>
        </is>
      </c>
      <c r="C32" s="488" t="inlineStr">
        <is>
          <t>France</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GB</t>
        </is>
      </c>
      <c r="C34" s="488" t="inlineStr">
        <is>
          <t>Great Britain</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GR</t>
        </is>
      </c>
      <c r="C36" s="488" t="inlineStr">
        <is>
          <t>Greece</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HU</t>
        </is>
      </c>
      <c r="C38" s="488" t="inlineStr">
        <is>
          <t>Hungary</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IE</t>
        </is>
      </c>
      <c r="C40" s="488" t="inlineStr">
        <is>
          <t>Ireland</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IT</t>
        </is>
      </c>
      <c r="C42" s="488" t="inlineStr">
        <is>
          <t>Italy</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LV</t>
        </is>
      </c>
      <c r="C44" s="488" t="inlineStr">
        <is>
          <t>Latvia</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LT</t>
        </is>
      </c>
      <c r="C46" s="488" t="inlineStr">
        <is>
          <t>Lithuania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LU</t>
        </is>
      </c>
      <c r="C48" s="488" t="inlineStr">
        <is>
          <t>Luxembourg</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MT</t>
        </is>
      </c>
      <c r="C50" s="488" t="inlineStr">
        <is>
          <t>Malta</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NL</t>
        </is>
      </c>
      <c r="C52" s="488" t="inlineStr">
        <is>
          <t>Netherlands</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PL</t>
        </is>
      </c>
      <c r="C54" s="488" t="inlineStr">
        <is>
          <t>Poland</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PT</t>
        </is>
      </c>
      <c r="C56" s="488" t="inlineStr">
        <is>
          <t>Portugal</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RO</t>
        </is>
      </c>
      <c r="C58" s="488" t="inlineStr">
        <is>
          <t>Romania</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SK</t>
        </is>
      </c>
      <c r="C60" s="488" t="inlineStr">
        <is>
          <t>Slovakia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SI</t>
        </is>
      </c>
      <c r="C62" s="488" t="inlineStr">
        <is>
          <t>Slovenia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ES</t>
        </is>
      </c>
      <c r="C64" s="488" t="inlineStr">
        <is>
          <t>Spain</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SE</t>
        </is>
      </c>
      <c r="C66" s="488" t="inlineStr">
        <is>
          <t>Sweden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CA</t>
        </is>
      </c>
      <c r="C68" s="488" t="inlineStr">
        <is>
          <t>Canada</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IS</t>
        </is>
      </c>
      <c r="C70" s="488" t="inlineStr">
        <is>
          <t>Iceland</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JP</t>
        </is>
      </c>
      <c r="C72" s="488" t="inlineStr">
        <is>
          <t>Japan</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LI</t>
        </is>
      </c>
      <c r="C74" s="488" t="inlineStr">
        <is>
          <t>Liechtenstein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NO</t>
        </is>
      </c>
      <c r="C76" s="488" t="inlineStr">
        <is>
          <t>Norway</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CH</t>
        </is>
      </c>
      <c r="C78" s="488" t="inlineStr">
        <is>
          <t>Switzerland</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US</t>
        </is>
      </c>
      <c r="C80" s="488" t="inlineStr">
        <is>
          <t>USA</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$c</t>
        </is>
      </c>
      <c r="C82" s="488" t="inlineStr">
        <is>
          <t>other OECD-States</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$i</t>
        </is>
      </c>
      <c r="C84" s="488" t="inlineStr">
        <is>
          <t>EU institutions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$u</t>
        </is>
      </c>
      <c r="C86" s="488" t="inlineStr">
        <is>
          <t>other states/institutions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C88" s="410">
        <f>IF(INT(AktJahrMonat)&gt;201503,"","Note: The total amount of claims in arrears will be stated from the second quarter 2014 onwards as far as the amount in arrears is at least 5 % of the claim.")</f>
        <v/>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789</v>
      </c>
      <c r="F13" s="490" t="n">
        <v>0</v>
      </c>
      <c r="G13" s="490" t="n">
        <v>0</v>
      </c>
      <c r="H13" s="490" t="n">
        <v>0</v>
      </c>
      <c r="I13" s="535" t="n">
        <v>789</v>
      </c>
    </row>
    <row customHeight="1" ht="12.8" r="14" s="349">
      <c r="B14" s="604" t="n"/>
      <c r="C14" s="439" t="n"/>
      <c r="D14" s="439">
        <f>"Jahr "&amp;(AktJahr-1)</f>
        <v/>
      </c>
      <c r="E14" s="536" t="n">
        <v>700</v>
      </c>
      <c r="F14" s="539" t="n">
        <v>0</v>
      </c>
      <c r="G14" s="539" t="n">
        <v>0</v>
      </c>
      <c r="H14" s="539" t="n">
        <v>0</v>
      </c>
      <c r="I14" s="541" t="n">
        <v>700</v>
      </c>
    </row>
    <row customHeight="1" ht="12.8" r="15" s="349">
      <c r="B15" s="604" t="inlineStr">
        <is>
          <t>DE</t>
        </is>
      </c>
      <c r="C15" s="488" t="inlineStr">
        <is>
          <t>Germany</t>
        </is>
      </c>
      <c r="D15" s="489">
        <f>$D$13</f>
        <v/>
      </c>
      <c r="E15" s="531" t="n">
        <v>485.5</v>
      </c>
      <c r="F15" s="490" t="n">
        <v>0</v>
      </c>
      <c r="G15" s="490" t="n">
        <v>0</v>
      </c>
      <c r="H15" s="490" t="n">
        <v>0</v>
      </c>
      <c r="I15" s="535" t="n">
        <v>485.5</v>
      </c>
    </row>
    <row customHeight="1" ht="12.8" r="16" s="349">
      <c r="B16" s="604" t="n"/>
      <c r="C16" s="439" t="n"/>
      <c r="D16" s="439">
        <f>$D$14</f>
        <v/>
      </c>
      <c r="E16" s="536" t="n">
        <v>374</v>
      </c>
      <c r="F16" s="539" t="n">
        <v>0</v>
      </c>
      <c r="G16" s="539" t="n">
        <v>0</v>
      </c>
      <c r="H16" s="539" t="n">
        <v>0</v>
      </c>
      <c r="I16" s="541" t="n">
        <v>374</v>
      </c>
    </row>
    <row customHeight="1" ht="12.8" r="17" s="349">
      <c r="B17" s="605" t="inlineStr">
        <is>
          <t>AT</t>
        </is>
      </c>
      <c r="C17" s="488" t="inlineStr">
        <is>
          <t>Austria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BE</t>
        </is>
      </c>
      <c r="C19" s="488" t="inlineStr">
        <is>
          <t>Belgium</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BG</t>
        </is>
      </c>
      <c r="C21" s="488" t="inlineStr">
        <is>
          <t>Bulgaria</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CY</t>
        </is>
      </c>
      <c r="C23" s="488" t="inlineStr">
        <is>
          <t>Cyprus</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CZ</t>
        </is>
      </c>
      <c r="C25" s="488" t="inlineStr">
        <is>
          <t>Czech Republic</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DK</t>
        </is>
      </c>
      <c r="C27" s="488" t="inlineStr">
        <is>
          <t>Denmark</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EE</t>
        </is>
      </c>
      <c r="C29" s="488" t="inlineStr">
        <is>
          <t>Estonia</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FI</t>
        </is>
      </c>
      <c r="C31" s="488" t="inlineStr">
        <is>
          <t>Finland</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FR</t>
        </is>
      </c>
      <c r="C33" s="488" t="inlineStr">
        <is>
          <t>France</t>
        </is>
      </c>
      <c r="D33" s="489">
        <f>$D$13</f>
        <v/>
      </c>
      <c r="E33" s="531" t="n"/>
      <c r="F33" s="490" t="n"/>
      <c r="G33" s="490" t="n"/>
      <c r="H33" s="490" t="n"/>
      <c r="I33" s="535" t="n"/>
    </row>
    <row customHeight="1" ht="12.8" r="34" s="349">
      <c r="B34" s="604" t="n"/>
      <c r="C34" s="439" t="n"/>
      <c r="D34" s="439">
        <f>$D$14</f>
        <v/>
      </c>
      <c r="E34" s="536" t="n">
        <v>25</v>
      </c>
      <c r="F34" s="539" t="n">
        <v>0</v>
      </c>
      <c r="G34" s="539" t="n">
        <v>0</v>
      </c>
      <c r="H34" s="539" t="n">
        <v>0</v>
      </c>
      <c r="I34" s="541" t="n">
        <v>25</v>
      </c>
    </row>
    <row customHeight="1" ht="12.8" r="35" s="349">
      <c r="B35" s="604" t="inlineStr">
        <is>
          <t>GB</t>
        </is>
      </c>
      <c r="C35" s="488" t="inlineStr">
        <is>
          <t>Great Britain</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GR</t>
        </is>
      </c>
      <c r="C37" s="488" t="inlineStr">
        <is>
          <t>Greece</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HU</t>
        </is>
      </c>
      <c r="C39" s="488" t="inlineStr">
        <is>
          <t>Hungary</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IE</t>
        </is>
      </c>
      <c r="C41" s="488" t="inlineStr">
        <is>
          <t>Ireland</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IT</t>
        </is>
      </c>
      <c r="C43" s="488" t="inlineStr">
        <is>
          <t>Italy</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LV</t>
        </is>
      </c>
      <c r="C45" s="488" t="inlineStr">
        <is>
          <t>Latvia</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LT</t>
        </is>
      </c>
      <c r="C47" s="488" t="inlineStr">
        <is>
          <t>Lithuania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LU</t>
        </is>
      </c>
      <c r="C49" s="488" t="inlineStr">
        <is>
          <t>Luxembourg</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MT</t>
        </is>
      </c>
      <c r="C51" s="488" t="inlineStr">
        <is>
          <t>Malta</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NL</t>
        </is>
      </c>
      <c r="C53" s="488" t="inlineStr">
        <is>
          <t>Netherlands</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PL</t>
        </is>
      </c>
      <c r="C55" s="488" t="inlineStr">
        <is>
          <t>Poland</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PT</t>
        </is>
      </c>
      <c r="C57" s="488" t="inlineStr">
        <is>
          <t>Portugal</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RO</t>
        </is>
      </c>
      <c r="C59" s="488" t="inlineStr">
        <is>
          <t>Romania</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SK</t>
        </is>
      </c>
      <c r="C61" s="488" t="inlineStr">
        <is>
          <t>Slovakia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SI</t>
        </is>
      </c>
      <c r="C63" s="488" t="inlineStr">
        <is>
          <t>Slovenia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ES</t>
        </is>
      </c>
      <c r="C65" s="488" t="inlineStr">
        <is>
          <t>Spain</t>
        </is>
      </c>
      <c r="D65" s="489">
        <f>$D$13</f>
        <v/>
      </c>
      <c r="E65" s="531" t="n">
        <v>45</v>
      </c>
      <c r="F65" s="490" t="n">
        <v>0</v>
      </c>
      <c r="G65" s="490" t="n">
        <v>0</v>
      </c>
      <c r="H65" s="490" t="n">
        <v>0</v>
      </c>
      <c r="I65" s="535" t="n">
        <v>45</v>
      </c>
    </row>
    <row customHeight="1" ht="12.8" r="66" s="349">
      <c r="B66" s="604" t="n"/>
      <c r="C66" s="439" t="n"/>
      <c r="D66" s="439">
        <f>$D$14</f>
        <v/>
      </c>
      <c r="E66" s="536" t="n"/>
      <c r="F66" s="539" t="n"/>
      <c r="G66" s="539" t="n"/>
      <c r="H66" s="539" t="n"/>
      <c r="I66" s="541" t="n"/>
    </row>
    <row customHeight="1" ht="12.8" r="67" s="349">
      <c r="B67" s="604" t="inlineStr">
        <is>
          <t>SE</t>
        </is>
      </c>
      <c r="C67" s="488" t="inlineStr">
        <is>
          <t>Sweden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CA</t>
        </is>
      </c>
      <c r="C69" s="488" t="inlineStr">
        <is>
          <t>Canada</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IS</t>
        </is>
      </c>
      <c r="C71" s="488" t="inlineStr">
        <is>
          <t>Iceland</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JP</t>
        </is>
      </c>
      <c r="C73" s="488" t="inlineStr">
        <is>
          <t>Japan</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LI</t>
        </is>
      </c>
      <c r="C75" s="488" t="inlineStr">
        <is>
          <t>Liechtenstein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NO</t>
        </is>
      </c>
      <c r="C77" s="488" t="inlineStr">
        <is>
          <t>Norway</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CH</t>
        </is>
      </c>
      <c r="C79" s="488" t="inlineStr">
        <is>
          <t>Switzerland</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US</t>
        </is>
      </c>
      <c r="C81" s="488" t="inlineStr">
        <is>
          <t>USA</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$c</t>
        </is>
      </c>
      <c r="C83" s="488" t="inlineStr">
        <is>
          <t>other OECD-States</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$i</t>
        </is>
      </c>
      <c r="C85" s="488" t="inlineStr">
        <is>
          <t>EU institutions</t>
        </is>
      </c>
      <c r="D85" s="489">
        <f>$D$13</f>
        <v/>
      </c>
      <c r="E85" s="531" t="n">
        <v>258.5</v>
      </c>
      <c r="F85" s="490" t="n">
        <v>0</v>
      </c>
      <c r="G85" s="490" t="n">
        <v>0</v>
      </c>
      <c r="H85" s="490" t="n">
        <v>0</v>
      </c>
      <c r="I85" s="535" t="n">
        <v>258.5</v>
      </c>
    </row>
    <row customHeight="1" ht="12.8" r="86" s="349">
      <c r="B86" s="604" t="n"/>
      <c r="C86" s="439" t="n"/>
      <c r="D86" s="439">
        <f>$D$14</f>
        <v/>
      </c>
      <c r="E86" s="536" t="n">
        <v>301</v>
      </c>
      <c r="F86" s="539" t="n">
        <v>0</v>
      </c>
      <c r="G86" s="539" t="n">
        <v>0</v>
      </c>
      <c r="H86" s="539" t="n">
        <v>0</v>
      </c>
      <c r="I86" s="541" t="n">
        <v>301</v>
      </c>
    </row>
    <row customHeight="1" ht="12.8" r="87" s="349">
      <c r="B87" s="604" t="inlineStr">
        <is>
          <t>$u</t>
        </is>
      </c>
      <c r="C87" s="488" t="inlineStr">
        <is>
          <t>other states/institutions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C89" s="608">
        <f>IF(INT(AktJahrMonat)&gt;201503,"","Note: Further cover assets are grouped in finer detail from second quarter 2014 onwards. So far there are no adequate data for the previous periods available.")</f>
        <v/>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