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Apotheker- und Ärztebank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Richard-Oskar-Mattern-Straße 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40547 Düsseldorf</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+49 211 59 98 - 0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+49 211 59 38 77</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www.apobank.de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7855.1</v>
      </c>
      <c r="E21" s="378" t="n">
        <v>6815.6</v>
      </c>
      <c r="F21" s="377" t="n">
        <v>8291.199059</v>
      </c>
      <c r="G21" s="378" t="n">
        <v>7332.479415</v>
      </c>
      <c r="H21" s="377" t="n">
        <v>8848.921549000001</v>
      </c>
      <c r="I21" s="378" t="n">
        <v>7975.76428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8705.435841</v>
      </c>
      <c r="E23" s="386" t="n">
        <v>7454.821714</v>
      </c>
      <c r="F23" s="385" t="n">
        <v>9643.630275000001</v>
      </c>
      <c r="G23" s="386" t="n">
        <v>8327.838055</v>
      </c>
      <c r="H23" s="385" t="n">
        <v>10135.88874</v>
      </c>
      <c r="I23" s="386" t="n">
        <v>8774.444906999999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850.3358410000001</v>
      </c>
      <c r="E28" s="400" t="n">
        <v>0</v>
      </c>
      <c r="F28" s="399" t="n">
        <v>1352.431216</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7855.1</v>
      </c>
      <c r="E9" s="622" t="n">
        <v>6815.6</v>
      </c>
    </row>
    <row customHeight="1" ht="20.1" r="10" s="349">
      <c r="A10" s="623" t="n">
        <v>0</v>
      </c>
      <c r="B10" s="624" t="inlineStr">
        <is>
          <t>thereof percentage share of fixed-rate Pfandbriefe
section 28 para. 1 no. 9</t>
        </is>
      </c>
      <c r="C10" s="625" t="inlineStr">
        <is>
          <t>%</t>
        </is>
      </c>
      <c r="D10" s="626" t="n">
        <v>69.87</v>
      </c>
      <c r="E10" s="627" t="n">
        <v>90.36</v>
      </c>
    </row>
    <row customHeight="1" ht="8.1" r="11" s="349">
      <c r="A11" s="613" t="n">
        <v>0</v>
      </c>
      <c r="B11" s="628" t="n"/>
      <c r="C11" s="375" t="n"/>
      <c r="D11" s="375" t="n"/>
      <c r="E11" s="629" t="n"/>
    </row>
    <row customHeight="1" ht="15.95" r="12" s="349">
      <c r="A12" s="613" t="n">
        <v>0</v>
      </c>
      <c r="B12" s="630" t="inlineStr">
        <is>
          <t>Cover Pool</t>
        </is>
      </c>
      <c r="C12" s="631" t="inlineStr">
        <is>
          <t>(€ mn.)</t>
        </is>
      </c>
      <c r="D12" s="621" t="n">
        <v>8705.435841</v>
      </c>
      <c r="E12" s="622" t="n">
        <v>7454.821714</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92.48999999999999</v>
      </c>
      <c r="E16" s="635" t="n">
        <v>90.59</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5.41</v>
      </c>
      <c r="E28" s="635" t="n">
        <v>4.74</v>
      </c>
    </row>
    <row customHeight="1" ht="30" r="29" s="349">
      <c r="A29" s="613" t="n">
        <v>0</v>
      </c>
      <c r="B29" s="640" t="inlineStr">
        <is>
          <t>average loan-to-value ratio, weighted using the mortgage lending value
section 28 para. 2 no. 3</t>
        </is>
      </c>
      <c r="C29" s="636" t="inlineStr">
        <is>
          <t>%</t>
        </is>
      </c>
      <c r="D29" s="634" t="n">
        <v>55.03</v>
      </c>
      <c r="E29" s="635" t="n">
        <v>55.36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27.04.2021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APO</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Apotheker- und Ärztebank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45</v>
      </c>
      <c r="E11" s="425" t="n">
        <v>476.879265</v>
      </c>
      <c r="F11" s="424" t="n">
        <v>50</v>
      </c>
      <c r="G11" s="425" t="n">
        <v>324.91589</v>
      </c>
    </row>
    <row customHeight="1" ht="12.8" r="12" s="349">
      <c r="A12" s="365" t="n">
        <v>0</v>
      </c>
      <c r="B12" s="422" t="inlineStr">
        <is>
          <t>&gt; 0,5 years and &lt;= 1 year</t>
        </is>
      </c>
      <c r="C12" s="423" t="n"/>
      <c r="D12" s="424" t="n">
        <v>500</v>
      </c>
      <c r="E12" s="425" t="n">
        <v>438.023989</v>
      </c>
      <c r="F12" s="424" t="n">
        <v>535</v>
      </c>
      <c r="G12" s="425" t="n">
        <v>397.255549</v>
      </c>
    </row>
    <row customHeight="1" ht="12.8" r="13" s="349">
      <c r="A13" s="365" t="n">
        <v>0</v>
      </c>
      <c r="B13" s="422" t="inlineStr">
        <is>
          <t>&gt; 1  year and &lt;= 1,5 years</t>
        </is>
      </c>
      <c r="C13" s="423" t="n"/>
      <c r="D13" s="424" t="n">
        <v>545</v>
      </c>
      <c r="E13" s="425" t="n">
        <v>468.048519</v>
      </c>
      <c r="F13" s="424" t="n">
        <v>45</v>
      </c>
      <c r="G13" s="425" t="n">
        <v>357.488325</v>
      </c>
    </row>
    <row customHeight="1" ht="12.8" r="14" s="349">
      <c r="A14" s="365" t="n">
        <v>0</v>
      </c>
      <c r="B14" s="422" t="inlineStr">
        <is>
          <t>&gt; 1,5 years and &lt;= 2 years</t>
        </is>
      </c>
      <c r="C14" s="422" t="n"/>
      <c r="D14" s="426" t="n">
        <v>505</v>
      </c>
      <c r="E14" s="427" t="n">
        <v>497.853397</v>
      </c>
      <c r="F14" s="426" t="n">
        <v>500</v>
      </c>
      <c r="G14" s="427" t="n">
        <v>373.292583</v>
      </c>
    </row>
    <row customHeight="1" ht="12.8" r="15" s="349">
      <c r="A15" s="365" t="n">
        <v>0</v>
      </c>
      <c r="B15" s="422" t="inlineStr">
        <is>
          <t>&gt; 2 years and &lt;= 3 years</t>
        </is>
      </c>
      <c r="C15" s="422" t="n"/>
      <c r="D15" s="426" t="n">
        <v>1222.5</v>
      </c>
      <c r="E15" s="427" t="n">
        <v>1005.616492</v>
      </c>
      <c r="F15" s="426" t="n">
        <v>1050</v>
      </c>
      <c r="G15" s="427" t="n">
        <v>795.214841</v>
      </c>
    </row>
    <row customHeight="1" ht="12.8" r="16" s="349">
      <c r="A16" s="365" t="n">
        <v>0</v>
      </c>
      <c r="B16" s="422" t="inlineStr">
        <is>
          <t>&gt; 3 years and &lt;= 4 years</t>
        </is>
      </c>
      <c r="C16" s="422" t="n"/>
      <c r="D16" s="426" t="n">
        <v>1158</v>
      </c>
      <c r="E16" s="427" t="n">
        <v>1054.838425</v>
      </c>
      <c r="F16" s="426" t="n">
        <v>222.5</v>
      </c>
      <c r="G16" s="427" t="n">
        <v>786.47842</v>
      </c>
    </row>
    <row customHeight="1" ht="12.8" r="17" s="349">
      <c r="A17" s="365" t="n">
        <v>0</v>
      </c>
      <c r="B17" s="422" t="inlineStr">
        <is>
          <t>&gt; 4 years and &lt;= 5 years</t>
        </is>
      </c>
      <c r="C17" s="422" t="n"/>
      <c r="D17" s="426" t="n">
        <v>250</v>
      </c>
      <c r="E17" s="427" t="n">
        <v>806.838425</v>
      </c>
      <c r="F17" s="426" t="n">
        <v>658</v>
      </c>
      <c r="G17" s="427" t="n">
        <v>797.6849420000001</v>
      </c>
    </row>
    <row customHeight="1" ht="12.8" r="18" s="349">
      <c r="A18" s="365" t="n">
        <v>0</v>
      </c>
      <c r="B18" s="422" t="inlineStr">
        <is>
          <t>&gt; 5 years and &lt;= 10 years</t>
        </is>
      </c>
      <c r="C18" s="423" t="n"/>
      <c r="D18" s="424" t="n">
        <v>2628</v>
      </c>
      <c r="E18" s="425" t="n">
        <v>3015.4449</v>
      </c>
      <c r="F18" s="424" t="n">
        <v>2638</v>
      </c>
      <c r="G18" s="425" t="n">
        <v>2722.511107</v>
      </c>
    </row>
    <row customHeight="1" ht="12.8" r="19" s="349">
      <c r="A19" s="365" t="n">
        <v>0</v>
      </c>
      <c r="B19" s="422" t="inlineStr">
        <is>
          <t>&gt; 10 years</t>
        </is>
      </c>
      <c r="C19" s="423" t="n"/>
      <c r="D19" s="424" t="n">
        <v>1001.6</v>
      </c>
      <c r="E19" s="425" t="n">
        <v>941.892429</v>
      </c>
      <c r="F19" s="424" t="n">
        <v>1117.1</v>
      </c>
      <c r="G19" s="425" t="n">
        <v>899.9800570000001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6043.123865</v>
      </c>
      <c r="E9" s="438" t="n">
        <v>5387.424416000001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1053.451506</v>
      </c>
      <c r="E10" s="440" t="n">
        <v>814.0361829999999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698.201689</v>
      </c>
      <c r="E11" s="440" t="n">
        <v>714.539765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400.65878</v>
      </c>
      <c r="E12" s="440" t="n">
        <v>323.821349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2006.061998</v>
      </c>
      <c r="H16" s="490" t="n">
        <v>3904.078302</v>
      </c>
      <c r="I16" s="490" t="n">
        <v>742.810538</v>
      </c>
      <c r="J16" s="490" t="n">
        <v>0</v>
      </c>
      <c r="K16" s="490" t="n">
        <v>0</v>
      </c>
      <c r="L16" s="490">
        <f>SUM(M16:R16)</f>
        <v/>
      </c>
      <c r="M16" s="490" t="n">
        <v>291.95706</v>
      </c>
      <c r="N16" s="490" t="n">
        <v>23.44257</v>
      </c>
      <c r="O16" s="490" t="n">
        <v>0</v>
      </c>
      <c r="P16" s="490" t="n">
        <v>1227.085372</v>
      </c>
      <c r="Q16" s="490" t="n">
        <v>0</v>
      </c>
      <c r="R16" s="490" t="n">
        <v>0</v>
      </c>
      <c r="S16" s="491" t="n">
        <v>0</v>
      </c>
      <c r="T16" s="490" t="n">
        <v>0</v>
      </c>
    </row>
    <row customHeight="1" ht="12.75" r="17" s="349">
      <c r="B17" s="348" t="n"/>
      <c r="C17" s="484" t="n"/>
      <c r="D17" s="484">
        <f>"year "&amp;(AktJahr-1)</f>
        <v/>
      </c>
      <c r="E17" s="492">
        <f>F17+L17</f>
        <v/>
      </c>
      <c r="F17" s="492">
        <f>SUM(G17:K17)</f>
        <v/>
      </c>
      <c r="G17" s="492" t="n">
        <v>1757.696889</v>
      </c>
      <c r="H17" s="492" t="n">
        <v>3377.308105</v>
      </c>
      <c r="I17" s="492" t="n">
        <v>608.070724</v>
      </c>
      <c r="J17" s="492" t="n">
        <v>0</v>
      </c>
      <c r="K17" s="492" t="n">
        <v>0</v>
      </c>
      <c r="L17" s="492">
        <f>SUM(M17:R17)</f>
        <v/>
      </c>
      <c r="M17" s="492" t="n">
        <v>10.679157</v>
      </c>
      <c r="N17" s="492" t="n">
        <v>23.452051</v>
      </c>
      <c r="O17" s="492" t="n">
        <v>0</v>
      </c>
      <c r="P17" s="492" t="n">
        <v>1462.614785</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2006.061998</v>
      </c>
      <c r="H18" s="490" t="n">
        <v>3904.078302</v>
      </c>
      <c r="I18" s="490" t="n">
        <v>742.810538</v>
      </c>
      <c r="J18" s="490" t="n">
        <v>0</v>
      </c>
      <c r="K18" s="490" t="n">
        <v>0</v>
      </c>
      <c r="L18" s="490">
        <f>SUM(M18:R18)</f>
        <v/>
      </c>
      <c r="M18" s="490" t="n">
        <v>291.95706</v>
      </c>
      <c r="N18" s="490" t="n">
        <v>23.44257</v>
      </c>
      <c r="O18" s="490" t="n">
        <v>0</v>
      </c>
      <c r="P18" s="490" t="n">
        <v>1227.085372</v>
      </c>
      <c r="Q18" s="490" t="n">
        <v>0</v>
      </c>
      <c r="R18" s="490" t="n">
        <v>0</v>
      </c>
      <c r="S18" s="491" t="n">
        <v>0</v>
      </c>
      <c r="T18" s="490" t="n">
        <v>0</v>
      </c>
    </row>
    <row customHeight="1" ht="12.8" r="19" s="349">
      <c r="B19" s="348" t="n"/>
      <c r="C19" s="484" t="n"/>
      <c r="D19" s="484">
        <f>$D$17</f>
        <v/>
      </c>
      <c r="E19" s="492">
        <f>F19+L19</f>
        <v/>
      </c>
      <c r="F19" s="492">
        <f>SUM(G19:K19)</f>
        <v/>
      </c>
      <c r="G19" s="492" t="n">
        <v>1757.696889</v>
      </c>
      <c r="H19" s="492" t="n">
        <v>3377.308105</v>
      </c>
      <c r="I19" s="492" t="n">
        <v>608.070724</v>
      </c>
      <c r="J19" s="492" t="n">
        <v>0</v>
      </c>
      <c r="K19" s="492" t="n">
        <v>0</v>
      </c>
      <c r="L19" s="492">
        <f>SUM(M19:R19)</f>
        <v/>
      </c>
      <c r="M19" s="492" t="n">
        <v>10.679157</v>
      </c>
      <c r="N19" s="492" t="n">
        <v>23.452051</v>
      </c>
      <c r="O19" s="492" t="n">
        <v>0</v>
      </c>
      <c r="P19" s="492" t="n">
        <v>1462.614785</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510</v>
      </c>
      <c r="F13" s="490" t="n">
        <v>0</v>
      </c>
      <c r="G13" s="490" t="n">
        <v>0</v>
      </c>
      <c r="H13" s="490" t="n">
        <v>0</v>
      </c>
      <c r="I13" s="535" t="n">
        <v>510</v>
      </c>
    </row>
    <row customHeight="1" ht="12.8" r="14" s="349">
      <c r="B14" s="604" t="n"/>
      <c r="C14" s="439" t="n"/>
      <c r="D14" s="439">
        <f>"Jahr "&amp;(AktJahr-1)</f>
        <v/>
      </c>
      <c r="E14" s="536" t="n">
        <v>215</v>
      </c>
      <c r="F14" s="539" t="n">
        <v>0</v>
      </c>
      <c r="G14" s="539" t="n">
        <v>0</v>
      </c>
      <c r="H14" s="539" t="n">
        <v>0</v>
      </c>
      <c r="I14" s="541" t="n">
        <v>215</v>
      </c>
    </row>
    <row customHeight="1" ht="12.8" r="15" s="349">
      <c r="B15" s="604" t="inlineStr">
        <is>
          <t>DE</t>
        </is>
      </c>
      <c r="C15" s="488" t="inlineStr">
        <is>
          <t>Germany</t>
        </is>
      </c>
      <c r="D15" s="489">
        <f>$D$13</f>
        <v/>
      </c>
      <c r="E15" s="531" t="n">
        <v>460</v>
      </c>
      <c r="F15" s="490" t="n">
        <v>0</v>
      </c>
      <c r="G15" s="490" t="n">
        <v>0</v>
      </c>
      <c r="H15" s="490" t="n">
        <v>0</v>
      </c>
      <c r="I15" s="535" t="n">
        <v>460</v>
      </c>
    </row>
    <row customHeight="1" ht="12.8" r="16" s="349">
      <c r="B16" s="604" t="n"/>
      <c r="C16" s="439" t="n"/>
      <c r="D16" s="439">
        <f>$D$14</f>
        <v/>
      </c>
      <c r="E16" s="536" t="n">
        <v>165</v>
      </c>
      <c r="F16" s="539" t="n">
        <v>0</v>
      </c>
      <c r="G16" s="539" t="n">
        <v>0</v>
      </c>
      <c r="H16" s="539" t="n">
        <v>0</v>
      </c>
      <c r="I16" s="541" t="n">
        <v>165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50</v>
      </c>
      <c r="F85" s="490" t="n">
        <v>0</v>
      </c>
      <c r="G85" s="490" t="n">
        <v>0</v>
      </c>
      <c r="H85" s="490" t="n">
        <v>0</v>
      </c>
      <c r="I85" s="535" t="n">
        <v>50</v>
      </c>
    </row>
    <row customHeight="1" ht="12.8" r="86" s="349">
      <c r="B86" s="604" t="n"/>
      <c r="C86" s="439" t="n"/>
      <c r="D86" s="439">
        <f>$D$14</f>
        <v/>
      </c>
      <c r="E86" s="536" t="n">
        <v>50</v>
      </c>
      <c r="F86" s="539" t="n">
        <v>0</v>
      </c>
      <c r="G86" s="539" t="n">
        <v>0</v>
      </c>
      <c r="H86" s="539" t="n">
        <v>0</v>
      </c>
      <c r="I86" s="541" t="n">
        <v>50</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