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477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M.M.Warburg &amp; CO Hypothekenbank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Colonnaden 5</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20354 Hamburg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40 355334 - 0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40 355334 - 19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info@warburghyp.de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www.warburghyp.de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1101.7</v>
      </c>
      <c r="E21" s="378" t="n">
        <v>1128.7</v>
      </c>
      <c r="F21" s="377" t="n">
        <v>1095.1</v>
      </c>
      <c r="G21" s="378" t="n">
        <v>1193.2</v>
      </c>
      <c r="H21" s="377" t="n">
        <v>1046.3</v>
      </c>
      <c r="I21" s="378" t="n">
        <v>1250.3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1292.845</v>
      </c>
      <c r="E23" s="386" t="n">
        <v>1227.7</v>
      </c>
      <c r="F23" s="385" t="n">
        <v>1331.1</v>
      </c>
      <c r="G23" s="386" t="n">
        <v>1325.4</v>
      </c>
      <c r="H23" s="385" t="n">
        <v>1281.9</v>
      </c>
      <c r="I23" s="386" t="n">
        <v>1381.8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191.149</v>
      </c>
      <c r="E28" s="400" t="n">
        <v>99</v>
      </c>
      <c r="F28" s="399" t="n">
        <v>236</v>
      </c>
      <c r="G28" s="400" t="n">
        <v>132.2</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5</v>
      </c>
      <c r="E34" s="378" t="n">
        <v>6.2</v>
      </c>
      <c r="F34" s="377" t="n">
        <v>5</v>
      </c>
      <c r="G34" s="378" t="n">
        <v>6.3</v>
      </c>
      <c r="H34" s="377" t="n">
        <v>5</v>
      </c>
      <c r="I34" s="378" t="n">
        <v>6.2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13.91</v>
      </c>
      <c r="E36" s="386" t="n">
        <v>14</v>
      </c>
      <c r="F36" s="385" t="n">
        <v>13.92</v>
      </c>
      <c r="G36" s="386" t="n">
        <v>14.2</v>
      </c>
      <c r="H36" s="385" t="n">
        <v>13.945</v>
      </c>
      <c r="I36" s="386" t="n">
        <v>14</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8.91</v>
      </c>
      <c r="E41" s="400" t="n">
        <v>7.8</v>
      </c>
      <c r="F41" s="399" t="n">
        <v>8.92</v>
      </c>
      <c r="G41" s="400" t="n">
        <v>7.9</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1101.7</v>
      </c>
      <c r="E9" s="622" t="n">
        <v>1128.7</v>
      </c>
    </row>
    <row customHeight="1" ht="20.1" r="10" s="349">
      <c r="A10" s="623" t="n">
        <v>0</v>
      </c>
      <c r="B10" s="624" t="inlineStr">
        <is>
          <t>thereof percentage share of fixed-rate Pfandbriefe
section 28 para. 1 no. 9</t>
        </is>
      </c>
      <c r="C10" s="625" t="inlineStr">
        <is>
          <t>%</t>
        </is>
      </c>
      <c r="D10" s="626" t="n">
        <v>99.09999999999999</v>
      </c>
      <c r="E10" s="627" t="n">
        <v>98.2</v>
      </c>
    </row>
    <row customHeight="1" ht="8.1" r="11" s="349">
      <c r="A11" s="613" t="n">
        <v>0</v>
      </c>
      <c r="B11" s="628" t="n"/>
      <c r="C11" s="375" t="n"/>
      <c r="D11" s="375" t="n"/>
      <c r="E11" s="629" t="n"/>
    </row>
    <row customHeight="1" ht="15.95" r="12" s="349">
      <c r="A12" s="613" t="n">
        <v>0</v>
      </c>
      <c r="B12" s="630" t="inlineStr">
        <is>
          <t>Cover Pool</t>
        </is>
      </c>
      <c r="C12" s="631" t="inlineStr">
        <is>
          <t>(€ mn.)</t>
        </is>
      </c>
      <c r="D12" s="621" t="n">
        <v>1292.845</v>
      </c>
      <c r="E12" s="622" t="n">
        <v>1227.7</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95.7</v>
      </c>
      <c r="E16" s="635" t="n">
        <v>95.59999999999999</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5.8</v>
      </c>
      <c r="E28" s="635" t="n">
        <v>5.7</v>
      </c>
    </row>
    <row customHeight="1" ht="30" r="29" s="349">
      <c r="A29" s="613" t="n">
        <v>0</v>
      </c>
      <c r="B29" s="640" t="inlineStr">
        <is>
          <t>average loan-to-value ratio, weighted using the mortgage lending value
section 28 para. 2 no. 3</t>
        </is>
      </c>
      <c r="C29" s="636" t="inlineStr">
        <is>
          <t>%</t>
        </is>
      </c>
      <c r="D29" s="634" t="n">
        <v>56.7</v>
      </c>
      <c r="E29" s="635" t="n">
        <v>56.7</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5</v>
      </c>
      <c r="E34" s="649" t="n">
        <v>6.2</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13.91</v>
      </c>
      <c r="E37" s="649" t="n">
        <v>14</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10.2</v>
      </c>
      <c r="E41" s="635" t="n">
        <v>64.3</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28.04.2022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MMW</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M.M.Warburg &amp; CO Hypothekenbank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48</v>
      </c>
      <c r="E11" s="425" t="n">
        <v>56.8</v>
      </c>
      <c r="F11" s="424" t="n">
        <v>94.7</v>
      </c>
      <c r="G11" s="425" t="n">
        <v>47.2</v>
      </c>
    </row>
    <row customHeight="1" ht="12.8" r="12" s="349">
      <c r="A12" s="365" t="n">
        <v>0</v>
      </c>
      <c r="B12" s="422" t="inlineStr">
        <is>
          <t>&gt; 0,5 years and &lt;= 1 year</t>
        </is>
      </c>
      <c r="C12" s="423" t="n"/>
      <c r="D12" s="424" t="n">
        <v>86.2</v>
      </c>
      <c r="E12" s="425" t="n">
        <v>117.7</v>
      </c>
      <c r="F12" s="424" t="n">
        <v>62.3</v>
      </c>
      <c r="G12" s="425" t="n">
        <v>82.59999999999999</v>
      </c>
    </row>
    <row customHeight="1" ht="12.8" r="13" s="349">
      <c r="A13" s="365" t="n">
        <v>0</v>
      </c>
      <c r="B13" s="422" t="inlineStr">
        <is>
          <t>&gt; 1  year and &lt;= 1,5 years</t>
        </is>
      </c>
      <c r="C13" s="423" t="n"/>
      <c r="D13" s="424" t="n">
        <v>34.3</v>
      </c>
      <c r="E13" s="425" t="n">
        <v>37.2</v>
      </c>
      <c r="F13" s="424" t="n">
        <v>48</v>
      </c>
      <c r="G13" s="425" t="n">
        <v>60.8</v>
      </c>
    </row>
    <row customHeight="1" ht="12.8" r="14" s="349">
      <c r="A14" s="365" t="n">
        <v>0</v>
      </c>
      <c r="B14" s="422" t="inlineStr">
        <is>
          <t>&gt; 1,5 years and &lt;= 2 years</t>
        </is>
      </c>
      <c r="C14" s="422" t="n"/>
      <c r="D14" s="426" t="n">
        <v>81.59999999999999</v>
      </c>
      <c r="E14" s="427" t="n">
        <v>80.90000000000001</v>
      </c>
      <c r="F14" s="426" t="n">
        <v>86.2</v>
      </c>
      <c r="G14" s="427" t="n">
        <v>119</v>
      </c>
    </row>
    <row customHeight="1" ht="12.8" r="15" s="349">
      <c r="A15" s="365" t="n">
        <v>0</v>
      </c>
      <c r="B15" s="422" t="inlineStr">
        <is>
          <t>&gt; 2 years and &lt;= 3 years</t>
        </is>
      </c>
      <c r="C15" s="422" t="n"/>
      <c r="D15" s="426" t="n">
        <v>154.5</v>
      </c>
      <c r="E15" s="427" t="n">
        <v>124.6</v>
      </c>
      <c r="F15" s="426" t="n">
        <v>85.90000000000001</v>
      </c>
      <c r="G15" s="427" t="n">
        <v>102.7</v>
      </c>
    </row>
    <row customHeight="1" ht="12.8" r="16" s="349">
      <c r="A16" s="365" t="n">
        <v>0</v>
      </c>
      <c r="B16" s="422" t="inlineStr">
        <is>
          <t>&gt; 3 years and &lt;= 4 years</t>
        </is>
      </c>
      <c r="C16" s="422" t="n"/>
      <c r="D16" s="426" t="n">
        <v>104</v>
      </c>
      <c r="E16" s="427" t="n">
        <v>264.6</v>
      </c>
      <c r="F16" s="426" t="n">
        <v>141</v>
      </c>
      <c r="G16" s="427" t="n">
        <v>103.5</v>
      </c>
    </row>
    <row customHeight="1" ht="12.8" r="17" s="349">
      <c r="A17" s="365" t="n">
        <v>0</v>
      </c>
      <c r="B17" s="422" t="inlineStr">
        <is>
          <t>&gt; 4 years and &lt;= 5 years</t>
        </is>
      </c>
      <c r="C17" s="422" t="n"/>
      <c r="D17" s="426" t="n">
        <v>123.5</v>
      </c>
      <c r="E17" s="427" t="n">
        <v>187.6</v>
      </c>
      <c r="F17" s="426" t="n">
        <v>104</v>
      </c>
      <c r="G17" s="427" t="n">
        <v>239.2</v>
      </c>
    </row>
    <row customHeight="1" ht="12.8" r="18" s="349">
      <c r="A18" s="365" t="n">
        <v>0</v>
      </c>
      <c r="B18" s="422" t="inlineStr">
        <is>
          <t>&gt; 5 years and &lt;= 10 years</t>
        </is>
      </c>
      <c r="C18" s="423" t="n"/>
      <c r="D18" s="424" t="n">
        <v>434.6</v>
      </c>
      <c r="E18" s="425" t="n">
        <v>421.9</v>
      </c>
      <c r="F18" s="424" t="n">
        <v>451.6</v>
      </c>
      <c r="G18" s="425" t="n">
        <v>465.7</v>
      </c>
    </row>
    <row customHeight="1" ht="12.8" r="19" s="349">
      <c r="A19" s="365" t="n">
        <v>0</v>
      </c>
      <c r="B19" s="422" t="inlineStr">
        <is>
          <t>&gt; 10 years</t>
        </is>
      </c>
      <c r="C19" s="423" t="n"/>
      <c r="D19" s="424" t="n">
        <v>35</v>
      </c>
      <c r="E19" s="425" t="n">
        <v>1.5</v>
      </c>
      <c r="F19" s="424" t="n">
        <v>55</v>
      </c>
      <c r="G19" s="425" t="n">
        <v>7</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5</v>
      </c>
      <c r="E24" s="425" t="n">
        <v>0</v>
      </c>
      <c r="F24" s="424" t="n">
        <v>6.2</v>
      </c>
      <c r="G24" s="425" t="n">
        <v>0</v>
      </c>
    </row>
    <row customHeight="1" ht="12.8" r="25" s="349">
      <c r="A25" s="365" t="n">
        <v>1</v>
      </c>
      <c r="B25" s="422" t="inlineStr">
        <is>
          <t>&gt; 0,5 years and &lt;= 1 year</t>
        </is>
      </c>
      <c r="C25" s="423" t="n"/>
      <c r="D25" s="424" t="n">
        <v>0</v>
      </c>
      <c r="E25" s="425" t="n">
        <v>12.52</v>
      </c>
      <c r="F25" s="424" t="n">
        <v>0</v>
      </c>
      <c r="G25" s="425" t="n">
        <v>0.1</v>
      </c>
    </row>
    <row customHeight="1" ht="12.8" r="26" s="349">
      <c r="A26" s="365" t="n">
        <v>1</v>
      </c>
      <c r="B26" s="422" t="inlineStr">
        <is>
          <t>&gt; 1  year and &lt;= 1,5 years</t>
        </is>
      </c>
      <c r="C26" s="423" t="n"/>
      <c r="D26" s="424" t="n">
        <v>0</v>
      </c>
      <c r="E26" s="425" t="n">
        <v>0.05</v>
      </c>
      <c r="F26" s="424" t="n">
        <v>0</v>
      </c>
      <c r="G26" s="425" t="n">
        <v>0</v>
      </c>
    </row>
    <row customHeight="1" ht="12.8" r="27" s="349">
      <c r="A27" s="365" t="n">
        <v>1</v>
      </c>
      <c r="B27" s="422" t="inlineStr">
        <is>
          <t>&gt; 1,5 years and &lt;= 2 years</t>
        </is>
      </c>
      <c r="C27" s="422" t="n"/>
      <c r="D27" s="426" t="n">
        <v>0</v>
      </c>
      <c r="E27" s="427" t="n">
        <v>0</v>
      </c>
      <c r="F27" s="426" t="n">
        <v>0</v>
      </c>
      <c r="G27" s="427" t="n">
        <v>12.54</v>
      </c>
    </row>
    <row customHeight="1" ht="12.8" r="28" s="349">
      <c r="A28" s="365" t="n">
        <v>1</v>
      </c>
      <c r="B28" s="422" t="inlineStr">
        <is>
          <t>&gt; 2 years and &lt;= 3 years</t>
        </is>
      </c>
      <c r="C28" s="422" t="n"/>
      <c r="D28" s="426" t="n">
        <v>0</v>
      </c>
      <c r="E28" s="427" t="n">
        <v>0.08</v>
      </c>
      <c r="F28" s="426" t="n">
        <v>0</v>
      </c>
      <c r="G28" s="427" t="n">
        <v>0.08</v>
      </c>
    </row>
    <row customHeight="1" ht="12.8" r="29" s="349">
      <c r="A29" s="365" t="n">
        <v>1</v>
      </c>
      <c r="B29" s="422" t="inlineStr">
        <is>
          <t>&gt; 3 years and &lt;= 4 years</t>
        </is>
      </c>
      <c r="C29" s="422" t="n"/>
      <c r="D29" s="426" t="n">
        <v>0</v>
      </c>
      <c r="E29" s="427" t="n">
        <v>0.08</v>
      </c>
      <c r="F29" s="426" t="n">
        <v>0</v>
      </c>
      <c r="G29" s="427" t="n">
        <v>0.08</v>
      </c>
    </row>
    <row customHeight="1" ht="12.8" r="30" s="349">
      <c r="A30" s="365" t="n">
        <v>1</v>
      </c>
      <c r="B30" s="422" t="inlineStr">
        <is>
          <t>&gt; 4 years and &lt;= 5 years</t>
        </is>
      </c>
      <c r="C30" s="422" t="n"/>
      <c r="D30" s="426" t="n">
        <v>0</v>
      </c>
      <c r="E30" s="427" t="n">
        <v>1.1</v>
      </c>
      <c r="F30" s="426" t="n">
        <v>0</v>
      </c>
      <c r="G30" s="427" t="n">
        <v>0.08</v>
      </c>
    </row>
    <row customHeight="1" ht="12.8" r="31" s="349">
      <c r="A31" s="365" t="n">
        <v>1</v>
      </c>
      <c r="B31" s="422" t="inlineStr">
        <is>
          <t>&gt; 5 years and &lt;= 10 years</t>
        </is>
      </c>
      <c r="C31" s="423" t="n"/>
      <c r="D31" s="424" t="n">
        <v>0</v>
      </c>
      <c r="E31" s="425" t="n">
        <v>0</v>
      </c>
      <c r="F31" s="424" t="n">
        <v>0</v>
      </c>
      <c r="G31" s="425" t="n">
        <v>1.1</v>
      </c>
    </row>
    <row customHeight="1" ht="12.8" r="32" s="349">
      <c r="A32" s="365" t="n">
        <v>1</v>
      </c>
      <c r="B32" s="422" t="inlineStr">
        <is>
          <t>&gt; 10 years</t>
        </is>
      </c>
      <c r="C32" s="423" t="n"/>
      <c r="D32" s="426" t="n">
        <v>0</v>
      </c>
      <c r="E32" s="427" t="n">
        <v>0</v>
      </c>
      <c r="F32" s="426" t="n">
        <v>0</v>
      </c>
      <c r="G32" s="427" t="n">
        <v>0</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2.5</v>
      </c>
      <c r="E9" s="438" t="n">
        <v>3.2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42.1</v>
      </c>
      <c r="E10" s="440" t="n">
        <v>43.9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652.8</v>
      </c>
      <c r="E11" s="440" t="n">
        <v>644.9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532.4</v>
      </c>
      <c r="E12" s="440" t="n">
        <v>472.7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13.9</v>
      </c>
      <c r="E21" s="425" t="n">
        <v>14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6.62</v>
      </c>
      <c r="H16" s="490" t="n">
        <v>23.6</v>
      </c>
      <c r="I16" s="490" t="n">
        <v>205.59</v>
      </c>
      <c r="J16" s="490" t="n">
        <v>0</v>
      </c>
      <c r="K16" s="490" t="n">
        <v>0</v>
      </c>
      <c r="L16" s="490">
        <f>SUM(M16:R16)</f>
        <v/>
      </c>
      <c r="M16" s="490" t="n">
        <v>699.6900000000001</v>
      </c>
      <c r="N16" s="490" t="n">
        <v>242.09</v>
      </c>
      <c r="O16" s="490" t="n">
        <v>0</v>
      </c>
      <c r="P16" s="490" t="n">
        <v>52.24</v>
      </c>
      <c r="Q16" s="490" t="n">
        <v>0</v>
      </c>
      <c r="R16" s="490" t="n">
        <v>0</v>
      </c>
      <c r="S16" s="491" t="n">
        <v>0</v>
      </c>
      <c r="T16" s="490" t="n">
        <v>0</v>
      </c>
    </row>
    <row customHeight="1" ht="12.75" r="17" s="349">
      <c r="B17" s="348" t="n"/>
      <c r="C17" s="484" t="n"/>
      <c r="D17" s="484">
        <f>"year "&amp;(AktJahr-1)</f>
        <v/>
      </c>
      <c r="E17" s="492">
        <f>F17+L17</f>
        <v/>
      </c>
      <c r="F17" s="492">
        <f>SUM(G17:K17)</f>
        <v/>
      </c>
      <c r="G17" s="492" t="n">
        <v>7.16</v>
      </c>
      <c r="H17" s="492" t="n">
        <v>21.33</v>
      </c>
      <c r="I17" s="492" t="n">
        <v>211.56</v>
      </c>
      <c r="J17" s="492" t="n">
        <v>0</v>
      </c>
      <c r="K17" s="492" t="n">
        <v>0</v>
      </c>
      <c r="L17" s="492">
        <f>SUM(M17:R17)</f>
        <v/>
      </c>
      <c r="M17" s="492" t="n">
        <v>617</v>
      </c>
      <c r="N17" s="492" t="n">
        <v>245.2</v>
      </c>
      <c r="O17" s="492" t="n">
        <v>0</v>
      </c>
      <c r="P17" s="492" t="n">
        <v>60.7</v>
      </c>
      <c r="Q17" s="492" t="n">
        <v>0</v>
      </c>
      <c r="R17" s="492" t="n">
        <v>1.7</v>
      </c>
      <c r="S17" s="493" t="n">
        <v>0</v>
      </c>
      <c r="T17" s="492" t="n">
        <v>0</v>
      </c>
    </row>
    <row customHeight="1" ht="12.8" r="18" s="349">
      <c r="B18" s="361" t="inlineStr">
        <is>
          <t>DE</t>
        </is>
      </c>
      <c r="C18" s="488" t="inlineStr">
        <is>
          <t>Germany</t>
        </is>
      </c>
      <c r="D18" s="489">
        <f>$D$16</f>
        <v/>
      </c>
      <c r="E18" s="490">
        <f>F18+L18</f>
        <v/>
      </c>
      <c r="F18" s="490">
        <f>SUM(G18:K18)</f>
        <v/>
      </c>
      <c r="G18" s="490" t="n">
        <v>6.62</v>
      </c>
      <c r="H18" s="490" t="n">
        <v>23.6</v>
      </c>
      <c r="I18" s="490" t="n">
        <v>205.59</v>
      </c>
      <c r="J18" s="490" t="n">
        <v>0</v>
      </c>
      <c r="K18" s="490" t="n">
        <v>0</v>
      </c>
      <c r="L18" s="490">
        <f>SUM(M18:R18)</f>
        <v/>
      </c>
      <c r="M18" s="490" t="n">
        <v>679.6</v>
      </c>
      <c r="N18" s="490" t="n">
        <v>184.39</v>
      </c>
      <c r="O18" s="490" t="n">
        <v>0</v>
      </c>
      <c r="P18" s="490" t="n">
        <v>52.24</v>
      </c>
      <c r="Q18" s="490" t="n">
        <v>0</v>
      </c>
      <c r="R18" s="490" t="n">
        <v>0</v>
      </c>
      <c r="S18" s="491" t="n">
        <v>0</v>
      </c>
      <c r="T18" s="490" t="n">
        <v>0</v>
      </c>
    </row>
    <row customHeight="1" ht="12.8" r="19" s="349">
      <c r="B19" s="348" t="n"/>
      <c r="C19" s="484" t="n"/>
      <c r="D19" s="484">
        <f>$D$17</f>
        <v/>
      </c>
      <c r="E19" s="492">
        <f>F19+L19</f>
        <v/>
      </c>
      <c r="F19" s="492">
        <f>SUM(G19:K19)</f>
        <v/>
      </c>
      <c r="G19" s="492" t="n">
        <v>7.16</v>
      </c>
      <c r="H19" s="492" t="n">
        <v>21.33</v>
      </c>
      <c r="I19" s="492" t="n">
        <v>211.56</v>
      </c>
      <c r="J19" s="492" t="n">
        <v>0</v>
      </c>
      <c r="K19" s="492" t="n">
        <v>0</v>
      </c>
      <c r="L19" s="492">
        <f>SUM(M19:R19)</f>
        <v/>
      </c>
      <c r="M19" s="492" t="n">
        <v>590.8</v>
      </c>
      <c r="N19" s="492" t="n">
        <v>177.3</v>
      </c>
      <c r="O19" s="492" t="n">
        <v>0</v>
      </c>
      <c r="P19" s="492" t="n">
        <v>60.7</v>
      </c>
      <c r="Q19" s="492" t="n">
        <v>0</v>
      </c>
      <c r="R19" s="492" t="n">
        <v>1.7</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20.09</v>
      </c>
      <c r="N20" s="490" t="n">
        <v>57.7</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26.2</v>
      </c>
      <c r="N21" s="492" t="n">
        <v>67.90000000000001</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12.5</v>
      </c>
      <c r="I12" s="490" t="n">
        <v>1.4</v>
      </c>
      <c r="J12" s="534" t="n">
        <v>0</v>
      </c>
      <c r="K12" s="533" t="n">
        <v>0</v>
      </c>
      <c r="L12" s="490" t="n">
        <v>0</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12.5</v>
      </c>
      <c r="I13" s="539" t="n">
        <v>1.5</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12.5</v>
      </c>
      <c r="I14" s="490" t="n">
        <v>1.4</v>
      </c>
      <c r="J14" s="534" t="n">
        <v>0</v>
      </c>
      <c r="K14" s="533" t="n">
        <v>0</v>
      </c>
      <c r="L14" s="490" t="n">
        <v>0</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12.5</v>
      </c>
      <c r="I15" s="539" t="n">
        <v>1.5</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63</v>
      </c>
      <c r="F13" s="490" t="n">
        <v>0</v>
      </c>
      <c r="G13" s="490" t="n">
        <v>63</v>
      </c>
      <c r="H13" s="490" t="n">
        <v>0</v>
      </c>
      <c r="I13" s="535" t="n">
        <v>0</v>
      </c>
    </row>
    <row customHeight="1" ht="12.8" r="14" s="349">
      <c r="B14" s="604" t="n"/>
      <c r="C14" s="439" t="n"/>
      <c r="D14" s="439">
        <f>"Jahr "&amp;(AktJahr-1)</f>
        <v/>
      </c>
      <c r="E14" s="536" t="n">
        <v>63</v>
      </c>
      <c r="F14" s="539" t="n">
        <v>0</v>
      </c>
      <c r="G14" s="539" t="n">
        <v>63</v>
      </c>
      <c r="H14" s="539" t="n">
        <v>0</v>
      </c>
      <c r="I14" s="541" t="n">
        <v>0</v>
      </c>
    </row>
    <row customHeight="1" ht="12.8" r="15" s="349">
      <c r="B15" s="604" t="inlineStr">
        <is>
          <t>DE</t>
        </is>
      </c>
      <c r="C15" s="488" t="inlineStr">
        <is>
          <t>Germany</t>
        </is>
      </c>
      <c r="D15" s="489">
        <f>$D$13</f>
        <v/>
      </c>
      <c r="E15" s="531" t="n">
        <v>63</v>
      </c>
      <c r="F15" s="490" t="n">
        <v>0</v>
      </c>
      <c r="G15" s="490" t="n">
        <v>63</v>
      </c>
      <c r="H15" s="490" t="n">
        <v>0</v>
      </c>
      <c r="I15" s="535" t="n">
        <v>0</v>
      </c>
    </row>
    <row customHeight="1" ht="12.8" r="16" s="349">
      <c r="B16" s="604" t="n"/>
      <c r="C16" s="439" t="n"/>
      <c r="D16" s="439">
        <f>$D$14</f>
        <v/>
      </c>
      <c r="E16" s="536" t="n">
        <v>63</v>
      </c>
      <c r="F16" s="539" t="n">
        <v>0</v>
      </c>
      <c r="G16" s="539" t="n">
        <v>63</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