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Aareal Bank AG</t>
        </is>
      </c>
      <c r="H2" s="4" t="n"/>
      <c r="I2" s="4" t="n"/>
    </row>
    <row r="3" ht="15" customHeight="1" s="418">
      <c r="G3" s="5" t="inlineStr">
        <is>
          <t>Paulinenstraße 15</t>
        </is>
      </c>
      <c r="H3" s="6" t="n"/>
      <c r="I3" s="6" t="n"/>
    </row>
    <row r="4" ht="15" customHeight="1" s="418">
      <c r="G4" s="5" t="inlineStr">
        <is>
          <t>65189 Wiesbaden</t>
        </is>
      </c>
      <c r="H4" s="6" t="n"/>
      <c r="I4" s="6" t="n"/>
      <c r="J4" s="7" t="n"/>
    </row>
    <row r="5" ht="15" customHeight="1" s="418">
      <c r="G5" s="5" t="inlineStr">
        <is>
          <t>Telefon: +49 611 348 - 0</t>
        </is>
      </c>
      <c r="H5" s="6" t="n"/>
      <c r="I5" s="6" t="n"/>
      <c r="J5" s="7" t="n"/>
    </row>
    <row r="6" ht="15" customHeight="1" s="418">
      <c r="G6" s="5" t="inlineStr">
        <is>
          <t>Telefax: +49 611 348 - 2549</t>
        </is>
      </c>
      <c r="H6" s="6" t="n"/>
      <c r="I6" s="6" t="n"/>
      <c r="J6" s="7" t="n"/>
    </row>
    <row r="7" ht="15" customHeight="1" s="418">
      <c r="G7" s="5" t="inlineStr">
        <is>
          <t>E-Mail: aareal@aareal-bank.com</t>
        </is>
      </c>
      <c r="H7" s="6" t="n"/>
      <c r="I7" s="6" t="n"/>
    </row>
    <row r="8" ht="14.1" customFormat="1" customHeight="1" s="8">
      <c r="A8" s="9" t="n"/>
      <c r="G8" s="5" t="inlineStr">
        <is>
          <t>Internet: www.aareal-bank.com</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13336.9</v>
      </c>
      <c r="E21" s="387" t="n">
        <v>11579.5</v>
      </c>
      <c r="F21" s="386" t="n">
        <v>12546.8</v>
      </c>
      <c r="G21" s="387" t="n">
        <v>12041.6</v>
      </c>
      <c r="H21" s="386" t="n">
        <v>13406.7</v>
      </c>
      <c r="I21" s="387" t="n">
        <v>12395.3</v>
      </c>
    </row>
    <row r="22" ht="15" customHeight="1" s="418">
      <c r="A22" s="17" t="n">
        <v>0</v>
      </c>
      <c r="B22" s="385" t="inlineStr">
        <is>
          <t>of which derivatives</t>
        </is>
      </c>
      <c r="C22" s="385" t="inlineStr">
        <is>
          <t>(€ mn.)</t>
        </is>
      </c>
      <c r="D22" s="386" t="n">
        <v>147.9</v>
      </c>
      <c r="E22" s="387" t="n">
        <v>0</v>
      </c>
      <c r="F22" s="386" t="n">
        <v>147.9</v>
      </c>
      <c r="G22" s="387" t="n">
        <v>47.3</v>
      </c>
      <c r="H22" s="386" t="n">
        <v>0</v>
      </c>
      <c r="I22" s="387" t="n">
        <v>0</v>
      </c>
    </row>
    <row r="23" ht="15" customHeight="1" s="418">
      <c r="A23" s="17" t="n">
        <v>0</v>
      </c>
      <c r="B23" s="388" t="inlineStr">
        <is>
          <t>Cover Pool</t>
        </is>
      </c>
      <c r="C23" s="389">
        <f>C21</f>
        <v/>
      </c>
      <c r="D23" s="390" t="n">
        <v>15172.7</v>
      </c>
      <c r="E23" s="391" t="n">
        <v>13873</v>
      </c>
      <c r="F23" s="390" t="n">
        <v>15146.4</v>
      </c>
      <c r="G23" s="391" t="n">
        <v>14741.6</v>
      </c>
      <c r="H23" s="390" t="n">
        <v>15202.4</v>
      </c>
      <c r="I23" s="391" t="n">
        <v>14588.6</v>
      </c>
    </row>
    <row r="24" ht="15" customHeight="1" s="418">
      <c r="A24" s="17" t="n">
        <v>0</v>
      </c>
      <c r="B24" s="392" t="inlineStr">
        <is>
          <t>of which derivatives</t>
        </is>
      </c>
      <c r="C24" s="392">
        <f>C21</f>
        <v/>
      </c>
      <c r="D24" s="393" t="n">
        <v>0</v>
      </c>
      <c r="E24" s="394" t="n">
        <v>-60.3</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563</v>
      </c>
      <c r="E27" s="387" t="n">
        <v>0</v>
      </c>
      <c r="F27" s="386" t="n">
        <v>250.9</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1272.8</v>
      </c>
      <c r="E29" s="394" t="n">
        <v>0</v>
      </c>
      <c r="F29" s="393" t="n">
        <v>2348.6</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1835.8</v>
      </c>
      <c r="E31" s="27" t="n">
        <v>2293.5</v>
      </c>
      <c r="F31" s="26" t="n">
        <v>2599.6</v>
      </c>
      <c r="G31" s="27" t="n">
        <v>2700</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1204.4</v>
      </c>
      <c r="E37" s="387" t="n">
        <v>1393.7</v>
      </c>
      <c r="F37" s="386" t="n">
        <v>1301.6</v>
      </c>
      <c r="G37" s="387" t="n">
        <v>1761.5</v>
      </c>
      <c r="H37" s="386" t="n">
        <v>1206.9</v>
      </c>
      <c r="I37" s="387" t="n">
        <v>1675.4</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1349</v>
      </c>
      <c r="E39" s="391" t="n">
        <v>1478.4</v>
      </c>
      <c r="F39" s="390" t="n">
        <v>1483</v>
      </c>
      <c r="G39" s="391" t="n">
        <v>2017.7</v>
      </c>
      <c r="H39" s="390" t="n">
        <v>1322.3</v>
      </c>
      <c r="I39" s="391" t="n">
        <v>1871.6</v>
      </c>
    </row>
    <row r="40" ht="15" customHeight="1" s="418">
      <c r="A40" s="17" t="n">
        <v>1</v>
      </c>
      <c r="B40" s="392" t="inlineStr">
        <is>
          <t>of which derivatives</t>
        </is>
      </c>
      <c r="C40" s="392">
        <f>C37</f>
        <v/>
      </c>
      <c r="D40" s="393" t="n">
        <v>0</v>
      </c>
      <c r="E40" s="394" t="n">
        <v>0</v>
      </c>
      <c r="F40" s="393" t="n">
        <v>0</v>
      </c>
      <c r="G40" s="394" t="n">
        <v>58.7</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48.3</v>
      </c>
      <c r="E43" s="387" t="n">
        <v>0</v>
      </c>
      <c r="F43" s="386" t="n">
        <v>26</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96.3</v>
      </c>
      <c r="E45" s="394" t="n">
        <v>0</v>
      </c>
      <c r="F45" s="393" t="n">
        <v>155.4</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144.6</v>
      </c>
      <c r="E47" s="27" t="n">
        <v>84.7</v>
      </c>
      <c r="F47" s="26" t="n">
        <v>181.4</v>
      </c>
      <c r="G47" s="27" t="n">
        <v>256.2</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13336.9</v>
      </c>
      <c r="E9" s="219" t="n">
        <v>11579.5</v>
      </c>
    </row>
    <row r="10" ht="21.75" customFormat="1" customHeight="1" s="161" thickBot="1">
      <c r="A10" s="162" t="n">
        <v>0</v>
      </c>
      <c r="B10" s="243" t="inlineStr">
        <is>
          <t xml:space="preserve">thereof percentage share of fixed-rate Pfandbriefe
section 28 para. 1 no. 13 </t>
        </is>
      </c>
      <c r="C10" s="163" t="inlineStr">
        <is>
          <t>%</t>
        </is>
      </c>
      <c r="D10" s="164" t="n">
        <v>74.09999999999999</v>
      </c>
      <c r="E10" s="206" t="n">
        <v>78.3</v>
      </c>
    </row>
    <row r="11" ht="13.5" customHeight="1" s="418" thickBot="1">
      <c r="A11" s="214" t="n">
        <v>0</v>
      </c>
      <c r="B11" s="202" t="n"/>
      <c r="C11" s="21" t="n"/>
      <c r="D11" s="21" t="n"/>
      <c r="E11" s="207" t="n"/>
    </row>
    <row r="12">
      <c r="A12" s="214" t="n">
        <v>0</v>
      </c>
      <c r="B12" s="241" t="inlineStr">
        <is>
          <t>Cover Pool</t>
        </is>
      </c>
      <c r="C12" s="244" t="inlineStr">
        <is>
          <t>(€ mn.)</t>
        </is>
      </c>
      <c r="D12" s="204" t="n">
        <v>15172.7</v>
      </c>
      <c r="E12" s="205" t="n">
        <v>13873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50.5</v>
      </c>
      <c r="E18" s="209" t="n">
        <v>52.8</v>
      </c>
    </row>
    <row r="19">
      <c r="A19" s="214" t="n">
        <v>0</v>
      </c>
      <c r="B19" s="486" t="inlineStr">
        <is>
          <t>Net present value pursuant to § 6 of the Pfandbrief Net Present Value Regulation for each foreign currency in € mn. 
section 28 para. 1 no. 14 (Net Total)</t>
        </is>
      </c>
      <c r="C19" s="166" t="inlineStr">
        <is>
          <t>CAD</t>
        </is>
      </c>
      <c r="D19" s="167" t="n">
        <v>66.8</v>
      </c>
      <c r="E19" s="209" t="n">
        <v>183.2</v>
      </c>
    </row>
    <row r="20">
      <c r="A20" s="214" t="n">
        <v>0</v>
      </c>
      <c r="B20" s="518" t="n"/>
      <c r="C20" s="168" t="inlineStr">
        <is>
          <t>CHF</t>
        </is>
      </c>
      <c r="D20" s="167" t="n">
        <v>67</v>
      </c>
      <c r="E20" s="209" t="n">
        <v>68.5</v>
      </c>
    </row>
    <row r="21">
      <c r="A21" s="214" t="n">
        <v>0</v>
      </c>
      <c r="B21" s="518" t="n"/>
      <c r="C21" s="168" t="inlineStr">
        <is>
          <t>CZK</t>
        </is>
      </c>
      <c r="D21" s="167" t="n">
        <v>0</v>
      </c>
      <c r="E21" s="209" t="n">
        <v>0</v>
      </c>
    </row>
    <row r="22">
      <c r="A22" s="214" t="n"/>
      <c r="B22" s="518" t="n"/>
      <c r="C22" s="168" t="inlineStr">
        <is>
          <t>DKK</t>
        </is>
      </c>
      <c r="D22" s="167" t="n">
        <v>50.3</v>
      </c>
      <c r="E22" s="209" t="n">
        <v>37.7</v>
      </c>
    </row>
    <row r="23">
      <c r="A23" s="214" t="n"/>
      <c r="B23" s="518" t="n"/>
      <c r="C23" s="168" t="inlineStr">
        <is>
          <t>GBP</t>
        </is>
      </c>
      <c r="D23" s="167" t="n">
        <v>492.1</v>
      </c>
      <c r="E23" s="209" t="n">
        <v>142.2</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87.8</v>
      </c>
      <c r="E27" s="209" t="n">
        <v>84.09999999999999</v>
      </c>
    </row>
    <row r="28">
      <c r="A28" s="214" t="n"/>
      <c r="B28" s="518" t="n"/>
      <c r="C28" s="168" t="inlineStr">
        <is>
          <t>USD</t>
        </is>
      </c>
      <c r="D28" s="167" t="n">
        <v>1175.5</v>
      </c>
      <c r="E28" s="209" t="n">
        <v>1076.8</v>
      </c>
    </row>
    <row r="29">
      <c r="A29" s="214" t="n">
        <v>0</v>
      </c>
      <c r="B29" s="233" t="n"/>
      <c r="C29" s="168" t="inlineStr">
        <is>
          <t>AUD</t>
        </is>
      </c>
      <c r="D29" s="167" t="n">
        <v>61.9</v>
      </c>
      <c r="E29" s="209" t="n">
        <v>130.2</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4.6</v>
      </c>
      <c r="E30" s="209" t="n">
        <v>4.7</v>
      </c>
    </row>
    <row r="31" ht="31.5" customHeight="1" s="418">
      <c r="A31" s="214" t="n">
        <v>0</v>
      </c>
      <c r="B31" s="169" t="inlineStr">
        <is>
          <t xml:space="preserve">average loan-to-value ratio, weighted using the mortgage lending value
section 28 para. 2 no. 3  </t>
        </is>
      </c>
      <c r="C31" s="168" t="inlineStr">
        <is>
          <t>%</t>
        </is>
      </c>
      <c r="D31" s="167" t="n">
        <v>55.5</v>
      </c>
      <c r="E31" s="209" t="n">
        <v>55.5</v>
      </c>
    </row>
    <row r="32" ht="13.5" customHeight="1" s="418" thickBot="1">
      <c r="A32" s="214" t="n">
        <v>0</v>
      </c>
      <c r="B32" s="170" t="inlineStr">
        <is>
          <t>average loan-to-value ratio, weighted using the market value</t>
        </is>
      </c>
      <c r="C32" s="216" t="inlineStr">
        <is>
          <t>%</t>
        </is>
      </c>
      <c r="D32" s="211" t="n">
        <v>32</v>
      </c>
      <c r="E32" s="212" t="n">
        <v>33.4</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763.1</v>
      </c>
      <c r="E35" s="209" t="n">
        <v>0</v>
      </c>
    </row>
    <row r="36">
      <c r="A36" s="214" t="n"/>
      <c r="B36" s="236" t="inlineStr">
        <is>
          <t>Day on which the largest negative sum results</t>
        </is>
      </c>
      <c r="C36" s="166" t="inlineStr">
        <is>
          <t>Day (1-180)</t>
        </is>
      </c>
      <c r="D36" s="379" t="n">
        <v>51</v>
      </c>
      <c r="E36" s="380" t="n">
        <v>0</v>
      </c>
    </row>
    <row r="37" ht="21.75" customHeight="1" s="418" thickBot="1">
      <c r="A37" s="214" t="n">
        <v>1</v>
      </c>
      <c r="B37" s="170" t="inlineStr">
        <is>
          <t>Total amount of cover assets meeting the requirements of section 4 para 1a s. 3 Pfandbrief Act</t>
        </is>
      </c>
      <c r="C37" s="242" t="inlineStr">
        <is>
          <t>(€ mn.)</t>
        </is>
      </c>
      <c r="D37" s="211" t="n">
        <v>972.6</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1.1</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1204.4</v>
      </c>
      <c r="E9" s="219" t="n">
        <v>1393.7</v>
      </c>
    </row>
    <row r="10" ht="21.75" customHeight="1" s="418" thickBot="1">
      <c r="A10" s="214" t="n">
        <v>1</v>
      </c>
      <c r="B10" s="243" t="inlineStr">
        <is>
          <t xml:space="preserve">thereof percentage share of fixed-rate Pfandbriefe
section 28 para. 1 no. 13 </t>
        </is>
      </c>
      <c r="C10" s="163" t="inlineStr">
        <is>
          <t>%</t>
        </is>
      </c>
      <c r="D10" s="164" t="n">
        <v>97.90000000000001</v>
      </c>
      <c r="E10" s="206" t="n">
        <v>84</v>
      </c>
    </row>
    <row r="11" ht="13.5" customHeight="1" s="418" thickBot="1">
      <c r="A11" s="214" t="n">
        <v>1</v>
      </c>
      <c r="B11" s="202" t="n"/>
      <c r="C11" s="21" t="n"/>
      <c r="D11" s="21" t="n"/>
      <c r="E11" s="207" t="n"/>
    </row>
    <row r="12">
      <c r="A12" s="214" t="n">
        <v>1</v>
      </c>
      <c r="B12" s="241" t="inlineStr">
        <is>
          <t>Cover Pool</t>
        </is>
      </c>
      <c r="C12" s="245" t="inlineStr">
        <is>
          <t>(€ mn.)</t>
        </is>
      </c>
      <c r="D12" s="218" t="n">
        <v>1349</v>
      </c>
      <c r="E12" s="219" t="n">
        <v>1478.4</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93.09999999999999</v>
      </c>
      <c r="E16" s="209" t="n">
        <v>91.59999999999999</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-0.3</v>
      </c>
      <c r="E30" s="209" t="n">
        <v>0</v>
      </c>
    </row>
    <row r="31">
      <c r="A31" s="214" t="n"/>
      <c r="B31" s="236" t="inlineStr">
        <is>
          <t>Day on which the largest negative sum results</t>
        </is>
      </c>
      <c r="C31" s="166" t="inlineStr">
        <is>
          <t>Day (1-180)</t>
        </is>
      </c>
      <c r="D31" s="379" t="n">
        <v>3</v>
      </c>
      <c r="E31" s="380" t="n">
        <v>0</v>
      </c>
    </row>
    <row r="32" ht="21.75" customHeight="1" s="418" thickBot="1">
      <c r="A32" s="214" t="n"/>
      <c r="B32" s="170" t="inlineStr">
        <is>
          <t>Total amount of cover assets meeting the requirements of section 4 para 1a s. 3 Pfandbrief Act</t>
        </is>
      </c>
      <c r="C32" s="242" t="inlineStr">
        <is>
          <t>(€ mn.)</t>
        </is>
      </c>
      <c r="D32" s="211" t="n">
        <v>102.7</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318" customHeight="1" s="418" thickBot="1">
      <c r="B10" s="224" t="inlineStr">
        <is>
          <t>ISIN</t>
        </is>
      </c>
      <c r="C10" s="201" t="inlineStr">
        <is>
          <t>(Mio. €)</t>
        </is>
      </c>
      <c r="D10" s="522"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DE000A1RE4S3, DE000A1TNDC9, DE000A1TNDH8, DE000A1TNDP1, DE000A1TNDX5, DE000A289L62, DE000A289L70, DE000A289L96, DE000A289MA4, DE000A289MB2, DE000A289MC0, DE000A289MD8, DE000A289MG1, DE000A289MH9, DE000A2E4C43, DE000A2E4C76, DE000A2E4CE8, DE000A2E4CT6, DE000A2E4CU4, DE000A2E4DA4, DE000A2E4DC0, DE000AAR0207, DE000AAR0215, DE000AAR0223, DE000AAR0231, DE000AAR0249, DE000AAR0256, DE000AAR0272, DE000AAR0280, DE000AAR0306, DE000AAR0314, DE000AAR0330, DE000AAR0348, DE000AAR0363, DE000DUS20G4, XS0897426416, XS0996189659, XS1046548787, XS1092160461, XS1101800396, XS2297684842, XS2337339977</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55.5" customHeight="1" s="418" thickBot="1">
      <c r="B15" s="224" t="inlineStr">
        <is>
          <t>ISIN</t>
        </is>
      </c>
      <c r="C15" s="201" t="inlineStr">
        <is>
          <t>(Mio. €)</t>
        </is>
      </c>
      <c r="D15" s="522" t="inlineStr">
        <is>
          <t>DE0002023017, DE0003153037, DE0003153078, DE0003153201, DE0003153219, DE0003153268, DE0003153276, DE0003153292, DE0003153417, DE0003153458, DE0003153532, DE0003158887, DE0003159992</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01.02.2023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AAR</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Aareal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1212.9</v>
      </c>
      <c r="E11" s="44" t="n">
        <v>1181.6</v>
      </c>
      <c r="F11" s="43" t="n">
        <v>995.6</v>
      </c>
      <c r="G11" s="44" t="n">
        <v>1209.4</v>
      </c>
      <c r="I11" s="43" t="n">
        <v>0</v>
      </c>
      <c r="J11" s="44" t="n">
        <v>0</v>
      </c>
    </row>
    <row r="12" ht="12.75" customHeight="1" s="418">
      <c r="A12" s="17" t="n">
        <v>0</v>
      </c>
      <c r="B12" s="424" t="inlineStr">
        <is>
          <t>&gt; 0,5 years and &lt;= 1 year</t>
        </is>
      </c>
      <c r="C12" s="425" t="n"/>
      <c r="D12" s="43" t="n">
        <v>735.1</v>
      </c>
      <c r="E12" s="44" t="n">
        <v>1690.7</v>
      </c>
      <c r="F12" s="43" t="n">
        <v>881.8</v>
      </c>
      <c r="G12" s="44" t="n">
        <v>1238.9</v>
      </c>
      <c r="I12" s="43" t="n">
        <v>0</v>
      </c>
      <c r="J12" s="44" t="n">
        <v>0</v>
      </c>
    </row>
    <row r="13" ht="12.75" customHeight="1" s="418">
      <c r="A13" s="17" t="n"/>
      <c r="B13" s="424" t="inlineStr">
        <is>
          <t>&gt; 1  year and &lt;= 1,5 years</t>
        </is>
      </c>
      <c r="C13" s="425" t="n"/>
      <c r="D13" s="43" t="n">
        <v>873.2</v>
      </c>
      <c r="E13" s="44" t="n">
        <v>1410.3</v>
      </c>
      <c r="F13" s="43" t="n">
        <v>1065</v>
      </c>
      <c r="G13" s="44" t="n">
        <v>1246.1</v>
      </c>
      <c r="I13" s="43" t="n">
        <v>1212.9</v>
      </c>
      <c r="J13" s="44" t="n">
        <v>0</v>
      </c>
    </row>
    <row r="14" ht="12.75" customHeight="1" s="418">
      <c r="A14" s="17" t="n">
        <v>0</v>
      </c>
      <c r="B14" s="424" t="inlineStr">
        <is>
          <t>&gt; 1,5 years and &lt;= 2 years</t>
        </is>
      </c>
      <c r="C14" s="424" t="n"/>
      <c r="D14" s="45" t="n">
        <v>736</v>
      </c>
      <c r="E14" s="213" t="n">
        <v>1158.6</v>
      </c>
      <c r="F14" s="45" t="n">
        <v>733.1</v>
      </c>
      <c r="G14" s="213" t="n">
        <v>1706.8</v>
      </c>
      <c r="I14" s="43" t="n">
        <v>735.1</v>
      </c>
      <c r="J14" s="44" t="n">
        <v>0</v>
      </c>
    </row>
    <row r="15" ht="12.75" customHeight="1" s="418">
      <c r="A15" s="17" t="n">
        <v>0</v>
      </c>
      <c r="B15" s="424" t="inlineStr">
        <is>
          <t>&gt; 2 years and &lt;= 3 years</t>
        </is>
      </c>
      <c r="C15" s="424" t="n"/>
      <c r="D15" s="45" t="n">
        <v>2188</v>
      </c>
      <c r="E15" s="213" t="n">
        <v>3239.1</v>
      </c>
      <c r="F15" s="45" t="n">
        <v>1444.4</v>
      </c>
      <c r="G15" s="213" t="n">
        <v>2220</v>
      </c>
      <c r="I15" s="43" t="n">
        <v>1609.2</v>
      </c>
      <c r="J15" s="44" t="n">
        <v>0</v>
      </c>
    </row>
    <row r="16" ht="12.75" customHeight="1" s="418">
      <c r="A16" s="17" t="n">
        <v>0</v>
      </c>
      <c r="B16" s="424" t="inlineStr">
        <is>
          <t>&gt; 3 years and &lt;= 4 years</t>
        </is>
      </c>
      <c r="C16" s="424" t="n"/>
      <c r="D16" s="45" t="n">
        <v>1021.8</v>
      </c>
      <c r="E16" s="213" t="n">
        <v>3170.7</v>
      </c>
      <c r="F16" s="45" t="n">
        <v>2090.5</v>
      </c>
      <c r="G16" s="213" t="n">
        <v>2607.3</v>
      </c>
      <c r="I16" s="43" t="n">
        <v>2188</v>
      </c>
      <c r="J16" s="44" t="n">
        <v>0</v>
      </c>
    </row>
    <row r="17" ht="12.75" customHeight="1" s="418">
      <c r="A17" s="17" t="n">
        <v>0</v>
      </c>
      <c r="B17" s="424" t="inlineStr">
        <is>
          <t>&gt; 4 years and &lt;= 5 years</t>
        </is>
      </c>
      <c r="C17" s="424" t="n"/>
      <c r="D17" s="45" t="n">
        <v>1576.8</v>
      </c>
      <c r="E17" s="213" t="n">
        <v>1639.1</v>
      </c>
      <c r="F17" s="45" t="n">
        <v>979.7</v>
      </c>
      <c r="G17" s="213" t="n">
        <v>1974.4</v>
      </c>
      <c r="I17" s="43" t="n">
        <v>1021.8</v>
      </c>
      <c r="J17" s="44" t="n">
        <v>0</v>
      </c>
    </row>
    <row r="18" ht="12.75" customHeight="1" s="418">
      <c r="A18" s="17" t="n">
        <v>0</v>
      </c>
      <c r="B18" s="424" t="inlineStr">
        <is>
          <t>&gt; 5 years and &lt;= 10 years</t>
        </is>
      </c>
      <c r="C18" s="425" t="n"/>
      <c r="D18" s="43" t="n">
        <v>4823.1</v>
      </c>
      <c r="E18" s="44" t="n">
        <v>1518</v>
      </c>
      <c r="F18" s="43" t="n">
        <v>3283.4</v>
      </c>
      <c r="G18" s="44" t="n">
        <v>1661.1</v>
      </c>
      <c r="I18" s="43" t="n">
        <v>6313.9</v>
      </c>
      <c r="J18" s="44" t="n">
        <v>0</v>
      </c>
    </row>
    <row r="19" ht="12.75" customHeight="1" s="418">
      <c r="A19" s="17" t="n">
        <v>0</v>
      </c>
      <c r="B19" s="424" t="inlineStr">
        <is>
          <t>&gt; 10 years</t>
        </is>
      </c>
      <c r="C19" s="425" t="n"/>
      <c r="D19" s="43" t="n">
        <v>170</v>
      </c>
      <c r="E19" s="44" t="n">
        <v>164.6</v>
      </c>
      <c r="F19" s="43" t="n">
        <v>106</v>
      </c>
      <c r="G19" s="44" t="n">
        <v>9</v>
      </c>
      <c r="I19" s="43" t="n">
        <v>256</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96.8</v>
      </c>
      <c r="E24" s="44" t="n">
        <v>112.3</v>
      </c>
      <c r="F24" s="43" t="n">
        <v>27.3</v>
      </c>
      <c r="G24" s="44" t="n">
        <v>34.7</v>
      </c>
      <c r="I24" s="43" t="n">
        <v>0</v>
      </c>
      <c r="J24" s="44" t="n">
        <v>0</v>
      </c>
    </row>
    <row r="25" ht="12.75" customHeight="1" s="418">
      <c r="A25" s="17" t="n"/>
      <c r="B25" s="424" t="inlineStr">
        <is>
          <t>&gt; 0,5 years and &lt;= 1 year</t>
        </is>
      </c>
      <c r="C25" s="425" t="n"/>
      <c r="D25" s="43" t="n">
        <v>89.09999999999999</v>
      </c>
      <c r="E25" s="44" t="n">
        <v>15.4</v>
      </c>
      <c r="F25" s="43" t="n">
        <v>114.4</v>
      </c>
      <c r="G25" s="44" t="n">
        <v>122.4</v>
      </c>
      <c r="I25" s="43" t="n">
        <v>0</v>
      </c>
      <c r="J25" s="44" t="n">
        <v>0</v>
      </c>
    </row>
    <row r="26" ht="12.75" customHeight="1" s="418">
      <c r="A26" s="17" t="n">
        <v>1</v>
      </c>
      <c r="B26" s="424" t="inlineStr">
        <is>
          <t>&gt; 1  year and &lt;= 1,5 years</t>
        </is>
      </c>
      <c r="C26" s="425" t="n"/>
      <c r="D26" s="43" t="n">
        <v>19</v>
      </c>
      <c r="E26" s="44" t="n">
        <v>115.5</v>
      </c>
      <c r="F26" s="43" t="n">
        <v>94.40000000000001</v>
      </c>
      <c r="G26" s="44" t="n">
        <v>157.5</v>
      </c>
      <c r="I26" s="43" t="n">
        <v>96.8</v>
      </c>
      <c r="J26" s="44" t="n">
        <v>0</v>
      </c>
    </row>
    <row r="27" ht="12.75" customHeight="1" s="418">
      <c r="A27" s="17" t="n">
        <v>1</v>
      </c>
      <c r="B27" s="424" t="inlineStr">
        <is>
          <t>&gt; 1,5 years and &lt;= 2 years</t>
        </is>
      </c>
      <c r="C27" s="424" t="n"/>
      <c r="D27" s="45" t="n">
        <v>78.5</v>
      </c>
      <c r="E27" s="213" t="n">
        <v>18.2</v>
      </c>
      <c r="F27" s="45" t="n">
        <v>89.09999999999999</v>
      </c>
      <c r="G27" s="213" t="n">
        <v>15.2</v>
      </c>
      <c r="I27" s="43" t="n">
        <v>89.09999999999999</v>
      </c>
      <c r="J27" s="44" t="n">
        <v>0</v>
      </c>
    </row>
    <row r="28" ht="12.75" customHeight="1" s="418">
      <c r="A28" s="17" t="n">
        <v>1</v>
      </c>
      <c r="B28" s="424" t="inlineStr">
        <is>
          <t>&gt; 2 years and &lt;= 3 years</t>
        </is>
      </c>
      <c r="C28" s="424" t="n"/>
      <c r="D28" s="45" t="n">
        <v>255.7</v>
      </c>
      <c r="E28" s="213" t="n">
        <v>26.2</v>
      </c>
      <c r="F28" s="45" t="n">
        <v>95.09999999999999</v>
      </c>
      <c r="G28" s="213" t="n">
        <v>154.9</v>
      </c>
      <c r="I28" s="43" t="n">
        <v>97.5</v>
      </c>
      <c r="J28" s="44" t="n">
        <v>0</v>
      </c>
    </row>
    <row r="29" ht="12.75" customHeight="1" s="418">
      <c r="A29" s="17" t="n">
        <v>1</v>
      </c>
      <c r="B29" s="424" t="inlineStr">
        <is>
          <t>&gt; 3 years and &lt;= 4 years</t>
        </is>
      </c>
      <c r="C29" s="424" t="n"/>
      <c r="D29" s="45" t="n">
        <v>114.5</v>
      </c>
      <c r="E29" s="213" t="n">
        <v>80.2</v>
      </c>
      <c r="F29" s="45" t="n">
        <v>253.3</v>
      </c>
      <c r="G29" s="213" t="n">
        <v>25.5</v>
      </c>
      <c r="I29" s="43" t="n">
        <v>255.8</v>
      </c>
      <c r="J29" s="44" t="n">
        <v>0</v>
      </c>
    </row>
    <row r="30" ht="12.75" customHeight="1" s="418">
      <c r="A30" s="17" t="n">
        <v>1</v>
      </c>
      <c r="B30" s="424" t="inlineStr">
        <is>
          <t>&gt; 4 years and &lt;= 5 years</t>
        </is>
      </c>
      <c r="C30" s="424" t="n"/>
      <c r="D30" s="45" t="n">
        <v>196.8</v>
      </c>
      <c r="E30" s="213" t="n">
        <v>29.7</v>
      </c>
      <c r="F30" s="45" t="n">
        <v>114.5</v>
      </c>
      <c r="G30" s="213" t="n">
        <v>79.7</v>
      </c>
      <c r="I30" s="43" t="n">
        <v>114.5</v>
      </c>
      <c r="J30" s="44" t="n">
        <v>0</v>
      </c>
    </row>
    <row r="31" ht="12.75" customHeight="1" s="418">
      <c r="A31" s="17" t="n">
        <v>1</v>
      </c>
      <c r="B31" s="424" t="inlineStr">
        <is>
          <t>&gt; 5 years and &lt;= 10 years</t>
        </is>
      </c>
      <c r="C31" s="425" t="n"/>
      <c r="D31" s="43" t="n">
        <v>146.4</v>
      </c>
      <c r="E31" s="44" t="n">
        <v>180.9</v>
      </c>
      <c r="F31" s="43" t="n">
        <v>318.8</v>
      </c>
      <c r="G31" s="44" t="n">
        <v>197.3</v>
      </c>
      <c r="I31" s="43" t="n">
        <v>318.9</v>
      </c>
      <c r="J31" s="44" t="n">
        <v>0</v>
      </c>
    </row>
    <row r="32" ht="12.75" customHeight="1" s="418">
      <c r="B32" s="424" t="inlineStr">
        <is>
          <t>&gt; 10 years</t>
        </is>
      </c>
      <c r="C32" s="425" t="n"/>
      <c r="D32" s="43" t="n">
        <v>207.6</v>
      </c>
      <c r="E32" s="44" t="n">
        <v>770.6</v>
      </c>
      <c r="F32" s="43" t="n">
        <v>286.8</v>
      </c>
      <c r="G32" s="44" t="n">
        <v>691.2</v>
      </c>
      <c r="I32" s="43" t="n">
        <v>231.9</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145.6</v>
      </c>
      <c r="E9" s="53" t="n">
        <v>181.6</v>
      </c>
    </row>
    <row r="10" ht="12.75" customHeight="1" s="418">
      <c r="A10" s="17" t="n">
        <v>0</v>
      </c>
      <c r="B10" s="54" t="inlineStr">
        <is>
          <t>more than 300,000 Euros up to 1 mn. Euros</t>
        </is>
      </c>
      <c r="C10" s="54" t="n"/>
      <c r="D10" s="43" t="n">
        <v>37.6</v>
      </c>
      <c r="E10" s="53" t="n">
        <v>44.9</v>
      </c>
    </row>
    <row r="11" ht="12.75" customHeight="1" s="418">
      <c r="A11" s="17" t="n"/>
      <c r="B11" s="54" t="inlineStr">
        <is>
          <t>more than 1 mn. Euros up to 10 mn. Euros</t>
        </is>
      </c>
      <c r="C11" s="54" t="n"/>
      <c r="D11" s="43" t="n">
        <v>340.6</v>
      </c>
      <c r="E11" s="53" t="n">
        <v>386.4</v>
      </c>
    </row>
    <row r="12" ht="12.75" customHeight="1" s="418">
      <c r="A12" s="17" t="n">
        <v>0</v>
      </c>
      <c r="B12" s="54" t="inlineStr">
        <is>
          <t>more than 10 mn. Euros</t>
        </is>
      </c>
      <c r="C12" s="54" t="n"/>
      <c r="D12" s="43" t="n">
        <v>13534.2</v>
      </c>
      <c r="E12" s="53" t="n">
        <v>12170.4</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127.2</v>
      </c>
      <c r="E21" s="44" t="n">
        <v>156.3</v>
      </c>
    </row>
    <row r="22" ht="12.75" customHeight="1" s="418">
      <c r="A22" s="17" t="n">
        <v>1</v>
      </c>
      <c r="B22" s="54" t="inlineStr">
        <is>
          <t>more than 10 mn. Euros up to 100 mn. Euros</t>
        </is>
      </c>
      <c r="C22" s="54" t="n"/>
      <c r="D22" s="45" t="n">
        <v>460.3</v>
      </c>
      <c r="E22" s="56" t="n">
        <v>414.7</v>
      </c>
    </row>
    <row r="23" ht="12.75" customHeight="1" s="418">
      <c r="A23" s="17" t="n">
        <v>1</v>
      </c>
      <c r="B23" s="54" t="inlineStr">
        <is>
          <t>more than 100 mn. Euros</t>
        </is>
      </c>
      <c r="C23" s="59" t="n"/>
      <c r="D23" s="60" t="n">
        <v>761.5</v>
      </c>
      <c r="E23" s="61" t="n">
        <v>907.4</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0</v>
      </c>
      <c r="H16" s="83" t="n">
        <v>102.1</v>
      </c>
      <c r="I16" s="83" t="n">
        <v>815.3</v>
      </c>
      <c r="J16" s="83" t="n">
        <v>0</v>
      </c>
      <c r="K16" s="83" t="n">
        <v>0</v>
      </c>
      <c r="L16" s="83">
        <f>SUM(M16:R16)</f>
        <v/>
      </c>
      <c r="M16" s="83" t="n">
        <v>4518</v>
      </c>
      <c r="N16" s="83" t="n">
        <v>2964.5</v>
      </c>
      <c r="O16" s="83" t="n">
        <v>2108.9</v>
      </c>
      <c r="P16" s="83" t="n">
        <v>3526.5</v>
      </c>
      <c r="Q16" s="83" t="n">
        <v>22.7</v>
      </c>
      <c r="R16" s="83" t="n">
        <v>0</v>
      </c>
      <c r="S16" s="84" t="n">
        <v>0</v>
      </c>
      <c r="T16" s="262" t="n">
        <v>0</v>
      </c>
    </row>
    <row r="17" ht="12.75" customHeight="1" s="418">
      <c r="C17" s="79" t="n"/>
      <c r="D17" s="289">
        <f>"year "&amp;(AktJahr-1)</f>
        <v/>
      </c>
      <c r="E17" s="294">
        <f>F17+L17</f>
        <v/>
      </c>
      <c r="F17" s="85">
        <f>SUM(G17:K17)</f>
        <v/>
      </c>
      <c r="G17" s="85" t="n">
        <v>0.1</v>
      </c>
      <c r="H17" s="85" t="n">
        <v>129.7</v>
      </c>
      <c r="I17" s="85" t="n">
        <v>783.6999999999999</v>
      </c>
      <c r="J17" s="85" t="n">
        <v>0</v>
      </c>
      <c r="K17" s="85" t="n">
        <v>0</v>
      </c>
      <c r="L17" s="85">
        <f>SUM(M17:R17)</f>
        <v/>
      </c>
      <c r="M17" s="85" t="n">
        <v>4685.6</v>
      </c>
      <c r="N17" s="85" t="n">
        <v>2851.2</v>
      </c>
      <c r="O17" s="85" t="n">
        <v>1403.7</v>
      </c>
      <c r="P17" s="85" t="n">
        <v>2893.1</v>
      </c>
      <c r="Q17" s="85" t="n">
        <v>36.2</v>
      </c>
      <c r="R17" s="85" t="n">
        <v>0</v>
      </c>
      <c r="S17" s="86" t="n">
        <v>0</v>
      </c>
      <c r="T17" s="295" t="n">
        <v>0</v>
      </c>
    </row>
    <row r="18" ht="12.75" customHeight="1" s="418">
      <c r="B18" s="13" t="inlineStr">
        <is>
          <t>DE</t>
        </is>
      </c>
      <c r="C18" s="81" t="inlineStr">
        <is>
          <t>Germany</t>
        </is>
      </c>
      <c r="D18" s="282">
        <f>$D$16</f>
        <v/>
      </c>
      <c r="E18" s="261">
        <f>F18+L18</f>
        <v/>
      </c>
      <c r="F18" s="83">
        <f>SUM(G18:K18)</f>
        <v/>
      </c>
      <c r="G18" s="83" t="n">
        <v>0</v>
      </c>
      <c r="H18" s="83" t="n">
        <v>102.1</v>
      </c>
      <c r="I18" s="83" t="n">
        <v>397.1</v>
      </c>
      <c r="J18" s="83" t="n">
        <v>0</v>
      </c>
      <c r="K18" s="83" t="n">
        <v>0</v>
      </c>
      <c r="L18" s="83">
        <f>SUM(M18:R18)</f>
        <v/>
      </c>
      <c r="M18" s="83" t="n">
        <v>209.9</v>
      </c>
      <c r="N18" s="83" t="n">
        <v>321.1</v>
      </c>
      <c r="O18" s="83" t="n">
        <v>320.8000000000001</v>
      </c>
      <c r="P18" s="83" t="n">
        <v>251.3</v>
      </c>
      <c r="Q18" s="83" t="n">
        <v>0</v>
      </c>
      <c r="R18" s="83" t="n">
        <v>0</v>
      </c>
      <c r="S18" s="84" t="n">
        <v>0</v>
      </c>
      <c r="T18" s="262" t="n">
        <v>0</v>
      </c>
    </row>
    <row r="19" ht="12.75" customHeight="1" s="418">
      <c r="C19" s="79" t="n"/>
      <c r="D19" s="289">
        <f>$D$17</f>
        <v/>
      </c>
      <c r="E19" s="294">
        <f>F19+L19</f>
        <v/>
      </c>
      <c r="F19" s="85">
        <f>SUM(G19:K19)</f>
        <v/>
      </c>
      <c r="G19" s="85" t="n">
        <v>0.1</v>
      </c>
      <c r="H19" s="85" t="n">
        <v>129.7</v>
      </c>
      <c r="I19" s="85" t="n">
        <v>459.1</v>
      </c>
      <c r="J19" s="85" t="n">
        <v>0</v>
      </c>
      <c r="K19" s="85" t="n">
        <v>0</v>
      </c>
      <c r="L19" s="85">
        <f>SUM(M19:R19)</f>
        <v/>
      </c>
      <c r="M19" s="85" t="n">
        <v>196.7</v>
      </c>
      <c r="N19" s="85" t="n">
        <v>417.9</v>
      </c>
      <c r="O19" s="85" t="n">
        <v>254.6</v>
      </c>
      <c r="P19" s="85" t="n">
        <v>278.6</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87.2</v>
      </c>
      <c r="N20" s="83" t="n">
        <v>66.5</v>
      </c>
      <c r="O20" s="83" t="n">
        <v>10</v>
      </c>
      <c r="P20" s="83" t="n">
        <v>58</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96.5</v>
      </c>
      <c r="N21" s="85" t="n">
        <v>66.59999999999999</v>
      </c>
      <c r="O21" s="85" t="n">
        <v>10</v>
      </c>
      <c r="P21" s="85" t="n">
        <v>58.1</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47.1</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21.9</v>
      </c>
      <c r="P25" s="85" t="n">
        <v>13.9</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18.7</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18.7</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74.3</v>
      </c>
      <c r="N28" s="83" t="n">
        <v>184.7</v>
      </c>
      <c r="O28" s="83" t="n">
        <v>35.3</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58.4</v>
      </c>
      <c r="N29" s="85" t="n">
        <v>189.7</v>
      </c>
      <c r="O29" s="85" t="n">
        <v>35.3</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9.9</v>
      </c>
      <c r="J30" s="83" t="n">
        <v>0</v>
      </c>
      <c r="K30" s="83" t="n">
        <v>0</v>
      </c>
      <c r="L30" s="83">
        <f>SUM(M30:R30)</f>
        <v/>
      </c>
      <c r="M30" s="83" t="n">
        <v>958.8</v>
      </c>
      <c r="N30" s="83" t="n">
        <v>188.8</v>
      </c>
      <c r="O30" s="83" t="n">
        <v>178.1</v>
      </c>
      <c r="P30" s="83" t="n">
        <v>189.6</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1008.1</v>
      </c>
      <c r="N31" s="85" t="n">
        <v>117</v>
      </c>
      <c r="O31" s="85" t="n">
        <v>85.2</v>
      </c>
      <c r="P31" s="85" t="n">
        <v>154.3</v>
      </c>
      <c r="Q31" s="85" t="n">
        <v>36.2</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245.7</v>
      </c>
      <c r="J34" s="83" t="n">
        <v>0</v>
      </c>
      <c r="K34" s="83" t="n">
        <v>0</v>
      </c>
      <c r="L34" s="83">
        <f>SUM(M34:R34)</f>
        <v/>
      </c>
      <c r="M34" s="83" t="n">
        <v>371.5</v>
      </c>
      <c r="N34" s="83" t="n">
        <v>334.1</v>
      </c>
      <c r="O34" s="83" t="n">
        <v>388.4</v>
      </c>
      <c r="P34" s="83" t="n">
        <v>770.2</v>
      </c>
      <c r="Q34" s="83" t="n">
        <v>0</v>
      </c>
      <c r="R34" s="83" t="n">
        <v>0</v>
      </c>
      <c r="S34" s="84" t="n">
        <v>0</v>
      </c>
      <c r="T34" s="262" t="n">
        <v>0</v>
      </c>
    </row>
    <row r="35" ht="12.75" customHeight="1" s="418">
      <c r="C35" s="79" t="n"/>
      <c r="D35" s="289">
        <f>$D$17</f>
        <v/>
      </c>
      <c r="E35" s="294">
        <f>F35+L35</f>
        <v/>
      </c>
      <c r="F35" s="85">
        <f>SUM(G35:K35)</f>
        <v/>
      </c>
      <c r="G35" s="85" t="n">
        <v>0</v>
      </c>
      <c r="H35" s="85" t="n">
        <v>0</v>
      </c>
      <c r="I35" s="85" t="n">
        <v>164.9</v>
      </c>
      <c r="J35" s="85" t="n">
        <v>0</v>
      </c>
      <c r="K35" s="85" t="n">
        <v>0</v>
      </c>
      <c r="L35" s="85">
        <f>SUM(M35:R35)</f>
        <v/>
      </c>
      <c r="M35" s="85" t="n">
        <v>266.1</v>
      </c>
      <c r="N35" s="85" t="n">
        <v>412.7</v>
      </c>
      <c r="O35" s="85" t="n">
        <v>265.6</v>
      </c>
      <c r="P35" s="85" t="n">
        <v>711.5</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67.8</v>
      </c>
      <c r="N38" s="83" t="n">
        <v>383.4</v>
      </c>
      <c r="O38" s="83" t="n">
        <v>30.6</v>
      </c>
      <c r="P38" s="83" t="n">
        <v>61.5</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80.3</v>
      </c>
      <c r="N39" s="85" t="n">
        <v>325.5</v>
      </c>
      <c r="O39" s="85" t="n">
        <v>8.199999999999999</v>
      </c>
      <c r="P39" s="85" t="n">
        <v>41.4</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47</v>
      </c>
      <c r="N46" s="83" t="n">
        <v>0</v>
      </c>
      <c r="O46" s="83" t="n">
        <v>0</v>
      </c>
      <c r="P46" s="83" t="n">
        <v>4.5</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47</v>
      </c>
      <c r="N47" s="85" t="n">
        <v>0</v>
      </c>
      <c r="O47" s="85" t="n">
        <v>0</v>
      </c>
      <c r="P47" s="85" t="n">
        <v>4.5</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3.8</v>
      </c>
      <c r="N50" s="83" t="n">
        <v>0</v>
      </c>
      <c r="O50" s="83" t="n">
        <v>168.3</v>
      </c>
      <c r="P50" s="83" t="n">
        <v>492.5</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35.2</v>
      </c>
      <c r="N51" s="85" t="n">
        <v>0</v>
      </c>
      <c r="O51" s="85" t="n">
        <v>80.40000000000001</v>
      </c>
      <c r="P51" s="85" t="n">
        <v>413.9</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119.7</v>
      </c>
      <c r="O52" s="83" t="n">
        <v>8</v>
      </c>
      <c r="P52" s="83" t="n">
        <v>14.7</v>
      </c>
      <c r="Q52" s="83" t="n">
        <v>22.7</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122</v>
      </c>
      <c r="O53" s="85" t="n">
        <v>8</v>
      </c>
      <c r="P53" s="85" t="n">
        <v>14.7</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102</v>
      </c>
      <c r="N54" s="83" t="n">
        <v>154.2</v>
      </c>
      <c r="O54" s="83" t="n">
        <v>495.4</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273.5</v>
      </c>
      <c r="N55" s="85" t="n">
        <v>103.2</v>
      </c>
      <c r="O55" s="85" t="n">
        <v>281.6</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188.1</v>
      </c>
      <c r="N60" s="83" t="n">
        <v>137.2</v>
      </c>
      <c r="O60" s="83" t="n">
        <v>165.5</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161.5</v>
      </c>
      <c r="N61" s="85" t="n">
        <v>148.8</v>
      </c>
      <c r="O61" s="85" t="n">
        <v>143</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61.8</v>
      </c>
      <c r="N66" s="83" t="n">
        <v>702.6</v>
      </c>
      <c r="O66" s="83" t="n">
        <v>132.2</v>
      </c>
      <c r="P66" s="83" t="n">
        <v>48.5</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98.59999999999999</v>
      </c>
      <c r="N67" s="85" t="n">
        <v>638.4</v>
      </c>
      <c r="O67" s="85" t="n">
        <v>80.2</v>
      </c>
      <c r="P67" s="85" t="n">
        <v>51.6</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82.59999999999999</v>
      </c>
      <c r="P68" s="83" t="n">
        <v>10.2</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67.7</v>
      </c>
      <c r="P69" s="85" t="n">
        <v>10.2</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223.8</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213.5</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344</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345.4</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86.7</v>
      </c>
      <c r="J86" s="83" t="n">
        <v>0</v>
      </c>
      <c r="K86" s="83" t="n">
        <v>0</v>
      </c>
      <c r="L86" s="83">
        <f>SUM(M86:R86)</f>
        <v/>
      </c>
      <c r="M86" s="83" t="n">
        <v>2345.8</v>
      </c>
      <c r="N86" s="83" t="n">
        <v>353.5</v>
      </c>
      <c r="O86" s="83" t="n">
        <v>50.1</v>
      </c>
      <c r="P86" s="83" t="n">
        <v>946.4</v>
      </c>
      <c r="Q86" s="83" t="n">
        <v>0</v>
      </c>
      <c r="R86" s="83" t="n">
        <v>0</v>
      </c>
      <c r="S86" s="84" t="n">
        <v>0</v>
      </c>
      <c r="T86" s="262" t="n">
        <v>0</v>
      </c>
    </row>
    <row r="87" ht="12.75" customHeight="1" s="418">
      <c r="C87" s="79" t="n"/>
      <c r="D87" s="289">
        <f>$D$17</f>
        <v/>
      </c>
      <c r="E87" s="294">
        <f>F87+L87</f>
        <v/>
      </c>
      <c r="F87" s="85">
        <f>SUM(G87:K87)</f>
        <v/>
      </c>
      <c r="G87" s="85" t="n">
        <v>0</v>
      </c>
      <c r="H87" s="85" t="n">
        <v>0</v>
      </c>
      <c r="I87" s="85" t="n">
        <v>14.5</v>
      </c>
      <c r="J87" s="85" t="n">
        <v>0</v>
      </c>
      <c r="K87" s="85" t="n">
        <v>0</v>
      </c>
      <c r="L87" s="85">
        <f>SUM(M87:R87)</f>
        <v/>
      </c>
      <c r="M87" s="85" t="n">
        <v>2363.7</v>
      </c>
      <c r="N87" s="85" t="n">
        <v>290.7</v>
      </c>
      <c r="O87" s="85" t="n">
        <v>47.2</v>
      </c>
      <c r="P87" s="85" t="n">
        <v>517</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75.90000000000001</v>
      </c>
      <c r="J88" s="83" t="n">
        <v>0</v>
      </c>
      <c r="K88" s="83" t="n">
        <v>0</v>
      </c>
      <c r="L88" s="83">
        <f>SUM(M88:R88)</f>
        <v/>
      </c>
      <c r="M88" s="83" t="n">
        <v>0</v>
      </c>
      <c r="N88" s="83" t="n">
        <v>0</v>
      </c>
      <c r="O88" s="83" t="n">
        <v>43.6</v>
      </c>
      <c r="P88" s="83" t="n">
        <v>64.2</v>
      </c>
      <c r="Q88" s="83" t="n">
        <v>0</v>
      </c>
      <c r="R88" s="83" t="n">
        <v>0</v>
      </c>
      <c r="S88" s="84" t="n">
        <v>0</v>
      </c>
      <c r="T88" s="262" t="n">
        <v>0</v>
      </c>
    </row>
    <row r="89" ht="12.75" customHeight="1" s="418">
      <c r="C89" s="54" t="n"/>
      <c r="D89" s="290">
        <f>$D$17</f>
        <v/>
      </c>
      <c r="E89" s="296">
        <f>F89+L89</f>
        <v/>
      </c>
      <c r="F89" s="297">
        <f>SUM(G89:K89)</f>
        <v/>
      </c>
      <c r="G89" s="297" t="n">
        <v>0</v>
      </c>
      <c r="H89" s="297" t="n">
        <v>0</v>
      </c>
      <c r="I89" s="297" t="n">
        <v>145.2</v>
      </c>
      <c r="J89" s="297" t="n">
        <v>0</v>
      </c>
      <c r="K89" s="297" t="n">
        <v>0</v>
      </c>
      <c r="L89" s="297">
        <f>SUM(M89:R89)</f>
        <v/>
      </c>
      <c r="M89" s="297" t="n">
        <v>0</v>
      </c>
      <c r="N89" s="297" t="n">
        <v>0</v>
      </c>
      <c r="O89" s="297" t="n">
        <v>14.8</v>
      </c>
      <c r="P89" s="297" t="n">
        <v>64.5</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200</v>
      </c>
      <c r="H12" s="83" t="n">
        <v>820.3</v>
      </c>
      <c r="I12" s="83" t="n">
        <v>236</v>
      </c>
      <c r="J12" s="84" t="n">
        <v>22</v>
      </c>
      <c r="K12" s="119" t="n">
        <v>50.1</v>
      </c>
      <c r="L12" s="83" t="n">
        <v>0.7</v>
      </c>
      <c r="M12" s="83" t="n">
        <v>19.9</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200</v>
      </c>
      <c r="H13" s="124" t="n">
        <v>910.9</v>
      </c>
      <c r="I13" s="124" t="n">
        <v>276.3</v>
      </c>
      <c r="J13" s="125" t="n">
        <v>17.9</v>
      </c>
      <c r="K13" s="123" t="n">
        <v>50.1</v>
      </c>
      <c r="L13" s="124" t="n">
        <v>1</v>
      </c>
      <c r="M13" s="124" t="n">
        <v>22.2</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775.3</v>
      </c>
      <c r="I14" s="83" t="n">
        <v>216</v>
      </c>
      <c r="J14" s="84" t="n">
        <v>22</v>
      </c>
      <c r="K14" s="119" t="n">
        <v>0.1</v>
      </c>
      <c r="L14" s="83" t="n">
        <v>0.7</v>
      </c>
      <c r="M14" s="83" t="n">
        <v>19.9</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854.9</v>
      </c>
      <c r="I15" s="124" t="n">
        <v>256.3</v>
      </c>
      <c r="J15" s="125" t="n">
        <v>17.9</v>
      </c>
      <c r="K15" s="123" t="n">
        <v>0.1</v>
      </c>
      <c r="L15" s="124" t="n">
        <v>1</v>
      </c>
      <c r="M15" s="124" t="n">
        <v>22.2</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200</v>
      </c>
      <c r="H48" s="83" t="n">
        <v>25</v>
      </c>
      <c r="I48" s="83" t="n">
        <v>0</v>
      </c>
      <c r="J48" s="84" t="n">
        <v>0</v>
      </c>
      <c r="K48" s="119" t="n">
        <v>50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200</v>
      </c>
      <c r="H49" s="124" t="n">
        <v>25</v>
      </c>
      <c r="I49" s="124" t="n">
        <v>0</v>
      </c>
      <c r="J49" s="125" t="n">
        <v>0</v>
      </c>
      <c r="K49" s="123" t="n">
        <v>50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20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31</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20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20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1114.7</v>
      </c>
      <c r="F13" s="83" t="n">
        <v>0</v>
      </c>
      <c r="G13" s="83" t="n">
        <v>0</v>
      </c>
      <c r="H13" s="121" t="n">
        <v>0</v>
      </c>
      <c r="I13" s="83" t="n">
        <v>0</v>
      </c>
      <c r="J13" s="262" t="n">
        <v>1114.7</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775.2</v>
      </c>
      <c r="F15" s="83" t="n">
        <v>0</v>
      </c>
      <c r="G15" s="83" t="n">
        <v>0</v>
      </c>
      <c r="H15" s="121" t="n">
        <v>0</v>
      </c>
      <c r="I15" s="83" t="n">
        <v>0</v>
      </c>
      <c r="J15" s="262" t="n">
        <v>775.2</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35</v>
      </c>
      <c r="F21" s="83" t="n">
        <v>0</v>
      </c>
      <c r="G21" s="83" t="n">
        <v>0</v>
      </c>
      <c r="H21" s="121" t="n">
        <v>0</v>
      </c>
      <c r="I21" s="83" t="n">
        <v>0</v>
      </c>
      <c r="J21" s="262" t="n">
        <v>35</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18</v>
      </c>
      <c r="F27" s="83" t="n">
        <v>0</v>
      </c>
      <c r="G27" s="83" t="n">
        <v>0</v>
      </c>
      <c r="H27" s="121" t="n">
        <v>0</v>
      </c>
      <c r="I27" s="83" t="n">
        <v>0</v>
      </c>
      <c r="J27" s="262" t="n">
        <v>18</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75</v>
      </c>
      <c r="F63" s="83" t="n">
        <v>0</v>
      </c>
      <c r="G63" s="83" t="n">
        <v>0</v>
      </c>
      <c r="H63" s="121" t="n">
        <v>0</v>
      </c>
      <c r="I63" s="83" t="n">
        <v>0</v>
      </c>
      <c r="J63" s="262" t="n">
        <v>75</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211.5</v>
      </c>
      <c r="F87" s="83" t="n">
        <v>0</v>
      </c>
      <c r="G87" s="83" t="n">
        <v>0</v>
      </c>
      <c r="H87" s="121" t="n">
        <v>0</v>
      </c>
      <c r="I87" s="83" t="n">
        <v>0</v>
      </c>
      <c r="J87" s="262" t="n">
        <v>211.5</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