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668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Münchener Hypothekenbank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Karl-Scharnagl-Ring 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80539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5387 - 800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5387 - 900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serviceteam800@muenchenerhyp.de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www.muenchenerhyp.de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30036.859</v>
      </c>
      <c r="E21" s="378" t="n">
        <v>28538.062</v>
      </c>
      <c r="F21" s="377" t="n">
        <v>33013.524</v>
      </c>
      <c r="G21" s="378" t="n">
        <v>32685.889</v>
      </c>
      <c r="H21" s="377" t="n">
        <v>30494.306</v>
      </c>
      <c r="I21" s="378" t="n">
        <v>30082.418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31027.342</v>
      </c>
      <c r="E23" s="386" t="n">
        <v>29538.317</v>
      </c>
      <c r="F23" s="385" t="n">
        <v>35952.559</v>
      </c>
      <c r="G23" s="386" t="n">
        <v>35349.682</v>
      </c>
      <c r="H23" s="385" t="n">
        <v>33161.53</v>
      </c>
      <c r="I23" s="386" t="n">
        <v>32477.373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900.4830000000001</v>
      </c>
      <c r="E28" s="400" t="n">
        <v>1000.255</v>
      </c>
      <c r="F28" s="399" t="n">
        <v>2939.035</v>
      </c>
      <c r="G28" s="400" t="n">
        <v>2663.793</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1594.17</v>
      </c>
      <c r="E34" s="378" t="n">
        <v>2118.748</v>
      </c>
      <c r="F34" s="377" t="n">
        <v>2099.237</v>
      </c>
      <c r="G34" s="378" t="n">
        <v>2879.906</v>
      </c>
      <c r="H34" s="377" t="n">
        <v>1960.226</v>
      </c>
      <c r="I34" s="378" t="n">
        <v>2689.331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1652.482</v>
      </c>
      <c r="E36" s="386" t="n">
        <v>2180.885</v>
      </c>
      <c r="F36" s="385" t="n">
        <v>2353.049</v>
      </c>
      <c r="G36" s="386" t="n">
        <v>3280.092</v>
      </c>
      <c r="H36" s="385" t="n">
        <v>2102.401</v>
      </c>
      <c r="I36" s="386" t="n">
        <v>2923.865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37.654</v>
      </c>
      <c r="G37" s="390" t="n">
        <v>44.506</v>
      </c>
      <c r="H37" s="389" t="n">
        <v>67.88200000000001</v>
      </c>
      <c r="I37" s="390" t="n">
        <v>33.496</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58.312</v>
      </c>
      <c r="E41" s="400" t="n">
        <v>62.137</v>
      </c>
      <c r="F41" s="399" t="n">
        <v>253.812</v>
      </c>
      <c r="G41" s="400" t="n">
        <v>400.186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30036.859</v>
      </c>
      <c r="E9" s="622" t="n">
        <v>28538.062</v>
      </c>
    </row>
    <row customHeight="1" ht="20.1" r="10" s="349">
      <c r="A10" s="623" t="n">
        <v>0</v>
      </c>
      <c r="B10" s="624" t="inlineStr">
        <is>
          <t>thereof percentage share of fixed-rate Pfandbriefe
section 28 para. 1 no. 9</t>
        </is>
      </c>
      <c r="C10" s="625" t="inlineStr">
        <is>
          <t>%</t>
        </is>
      </c>
      <c r="D10" s="626" t="n">
        <v>84</v>
      </c>
      <c r="E10" s="627" t="n">
        <v>88</v>
      </c>
    </row>
    <row customHeight="1" ht="8.1" r="11" s="349">
      <c r="A11" s="613" t="n">
        <v>0</v>
      </c>
      <c r="B11" s="628" t="n"/>
      <c r="C11" s="375" t="n"/>
      <c r="D11" s="375" t="n"/>
      <c r="E11" s="629" t="n"/>
    </row>
    <row customHeight="1" ht="15.95" r="12" s="349">
      <c r="A12" s="613" t="n">
        <v>0</v>
      </c>
      <c r="B12" s="630" t="inlineStr">
        <is>
          <t>Cover Pool</t>
        </is>
      </c>
      <c r="C12" s="631" t="inlineStr">
        <is>
          <t>(€ mn.)</t>
        </is>
      </c>
      <c r="D12" s="621" t="n">
        <v>31027.342</v>
      </c>
      <c r="E12" s="622" t="n">
        <v>29538.317</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96</v>
      </c>
      <c r="E16" s="635" t="n">
        <v>96</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1131.06</v>
      </c>
      <c r="E18" s="635" t="n">
        <v>1018.293</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7.992</v>
      </c>
      <c r="E21" s="635" t="n">
        <v>27.334</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163.353</v>
      </c>
      <c r="E26" s="635" t="n">
        <v>19.753</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v>
      </c>
      <c r="E28" s="635" t="n">
        <v>5</v>
      </c>
    </row>
    <row customHeight="1" ht="30" r="29" s="349">
      <c r="A29" s="613" t="n">
        <v>0</v>
      </c>
      <c r="B29" s="640" t="inlineStr">
        <is>
          <t>average loan-to-value ratio, weighted using the mortgage lending value
section 28 para. 2 no. 3</t>
        </is>
      </c>
      <c r="C29" s="636" t="inlineStr">
        <is>
          <t>%</t>
        </is>
      </c>
      <c r="D29" s="634" t="n">
        <v>52</v>
      </c>
      <c r="E29" s="635" t="n">
        <v>52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1594.17</v>
      </c>
      <c r="E34" s="649" t="n">
        <v>2118.748</v>
      </c>
    </row>
    <row customHeight="1" ht="20.1" r="35" s="349">
      <c r="A35" s="613" t="n">
        <v>1</v>
      </c>
      <c r="B35" s="624" t="inlineStr">
        <is>
          <t>thereof percentage share of fixed-rate Pfandbriefe
section 28 para. 1 no. 9</t>
        </is>
      </c>
      <c r="C35" s="625" t="inlineStr">
        <is>
          <t>%</t>
        </is>
      </c>
      <c r="D35" s="626" t="n">
        <v>90</v>
      </c>
      <c r="E35" s="627" t="n">
        <v>92</v>
      </c>
    </row>
    <row customHeight="1" ht="8.1" r="36" s="349">
      <c r="A36" s="613" t="n">
        <v>1</v>
      </c>
      <c r="B36" s="628" t="n"/>
      <c r="C36" s="375" t="n"/>
      <c r="D36" s="375" t="n"/>
      <c r="E36" s="629" t="n"/>
    </row>
    <row customHeight="1" ht="15.95" r="37" s="349">
      <c r="A37" s="613" t="n">
        <v>1</v>
      </c>
      <c r="B37" s="630" t="inlineStr">
        <is>
          <t>Cover Pool</t>
        </is>
      </c>
      <c r="C37" s="650" t="inlineStr">
        <is>
          <t>(€ mn.)</t>
        </is>
      </c>
      <c r="D37" s="648" t="n">
        <v>1652.482</v>
      </c>
      <c r="E37" s="649" t="n">
        <v>2180.885</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91</v>
      </c>
      <c r="E41" s="635" t="n">
        <v>93</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-70.459</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MHB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Münchener Hypothekenbank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1247.783</v>
      </c>
      <c r="E11" s="425" t="n">
        <v>1042.847</v>
      </c>
      <c r="F11" s="424" t="n">
        <v>1427.995</v>
      </c>
      <c r="G11" s="425" t="n">
        <v>1117.068</v>
      </c>
    </row>
    <row customHeight="1" ht="12.8" r="12" s="349">
      <c r="A12" s="365" t="n">
        <v>0</v>
      </c>
      <c r="B12" s="422" t="inlineStr">
        <is>
          <t>&gt; 0,5 years and &lt;= 1 year</t>
        </is>
      </c>
      <c r="C12" s="423" t="n"/>
      <c r="D12" s="424" t="n">
        <v>1252.473</v>
      </c>
      <c r="E12" s="425" t="n">
        <v>1051.104</v>
      </c>
      <c r="F12" s="424" t="n">
        <v>1284.36</v>
      </c>
      <c r="G12" s="425" t="n">
        <v>824.625</v>
      </c>
    </row>
    <row customHeight="1" ht="12.8" r="13" s="349">
      <c r="A13" s="365" t="n">
        <v>0</v>
      </c>
      <c r="B13" s="422" t="inlineStr">
        <is>
          <t>&gt; 1  year and &lt;= 1,5 years</t>
        </is>
      </c>
      <c r="C13" s="423" t="n"/>
      <c r="D13" s="424" t="n">
        <v>657.346</v>
      </c>
      <c r="E13" s="425" t="n">
        <v>1336.546</v>
      </c>
      <c r="F13" s="424" t="n">
        <v>1236.898</v>
      </c>
      <c r="G13" s="425" t="n">
        <v>998.4540000000001</v>
      </c>
    </row>
    <row customHeight="1" ht="12.8" r="14" s="349">
      <c r="A14" s="365" t="n">
        <v>0</v>
      </c>
      <c r="B14" s="422" t="inlineStr">
        <is>
          <t>&gt; 1,5 years and &lt;= 2 years</t>
        </is>
      </c>
      <c r="C14" s="422" t="n"/>
      <c r="D14" s="426" t="n">
        <v>1153.061</v>
      </c>
      <c r="E14" s="427" t="n">
        <v>1308.612</v>
      </c>
      <c r="F14" s="426" t="n">
        <v>1251.647</v>
      </c>
      <c r="G14" s="427" t="n">
        <v>1086.343</v>
      </c>
    </row>
    <row customHeight="1" ht="12.8" r="15" s="349">
      <c r="A15" s="365" t="n">
        <v>0</v>
      </c>
      <c r="B15" s="422" t="inlineStr">
        <is>
          <t>&gt; 2 years and &lt;= 3 years</t>
        </is>
      </c>
      <c r="C15" s="422" t="n"/>
      <c r="D15" s="426" t="n">
        <v>1882.299</v>
      </c>
      <c r="E15" s="427" t="n">
        <v>2816.583</v>
      </c>
      <c r="F15" s="426" t="n">
        <v>1427.307</v>
      </c>
      <c r="G15" s="427" t="n">
        <v>2679.172</v>
      </c>
    </row>
    <row customHeight="1" ht="12.8" r="16" s="349">
      <c r="A16" s="365" t="n">
        <v>0</v>
      </c>
      <c r="B16" s="422" t="inlineStr">
        <is>
          <t>&gt; 3 years and &lt;= 4 years</t>
        </is>
      </c>
      <c r="C16" s="422" t="n"/>
      <c r="D16" s="426" t="n">
        <v>1535.031</v>
      </c>
      <c r="E16" s="427" t="n">
        <v>2774.021</v>
      </c>
      <c r="F16" s="426" t="n">
        <v>1886.966</v>
      </c>
      <c r="G16" s="427" t="n">
        <v>2644.017</v>
      </c>
    </row>
    <row customHeight="1" ht="12.8" r="17" s="349">
      <c r="A17" s="365" t="n">
        <v>0</v>
      </c>
      <c r="B17" s="422" t="inlineStr">
        <is>
          <t>&gt; 4 years and &lt;= 5 years</t>
        </is>
      </c>
      <c r="C17" s="422" t="n"/>
      <c r="D17" s="426" t="n">
        <v>1685.131</v>
      </c>
      <c r="E17" s="427" t="n">
        <v>2674.469</v>
      </c>
      <c r="F17" s="426" t="n">
        <v>1558.95</v>
      </c>
      <c r="G17" s="427" t="n">
        <v>2755.809</v>
      </c>
    </row>
    <row customHeight="1" ht="12.8" r="18" s="349">
      <c r="A18" s="365" t="n">
        <v>0</v>
      </c>
      <c r="B18" s="422" t="inlineStr">
        <is>
          <t>&gt; 5 years and &lt;= 10 years</t>
        </is>
      </c>
      <c r="C18" s="423" t="n"/>
      <c r="D18" s="424" t="n">
        <v>8520.76</v>
      </c>
      <c r="E18" s="425" t="n">
        <v>8906.559999999999</v>
      </c>
      <c r="F18" s="424" t="n">
        <v>7921.882000000001</v>
      </c>
      <c r="G18" s="425" t="n">
        <v>9157.245000000001</v>
      </c>
    </row>
    <row customHeight="1" ht="12.8" r="19" s="349">
      <c r="A19" s="365" t="n">
        <v>0</v>
      </c>
      <c r="B19" s="422" t="inlineStr">
        <is>
          <t>&gt; 10 years</t>
        </is>
      </c>
      <c r="C19" s="423" t="n"/>
      <c r="D19" s="424" t="n">
        <v>12102.975</v>
      </c>
      <c r="E19" s="425" t="n">
        <v>9116.6</v>
      </c>
      <c r="F19" s="424" t="n">
        <v>10542.057</v>
      </c>
      <c r="G19" s="425" t="n">
        <v>8275.584000000001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80.517</v>
      </c>
      <c r="E24" s="425" t="n">
        <v>25.723</v>
      </c>
      <c r="F24" s="424" t="n">
        <v>86.556</v>
      </c>
      <c r="G24" s="425" t="n">
        <v>23.125</v>
      </c>
    </row>
    <row customHeight="1" ht="12.8" r="25" s="349">
      <c r="A25" s="365" t="n">
        <v>1</v>
      </c>
      <c r="B25" s="422" t="inlineStr">
        <is>
          <t>&gt; 0,5 years and &lt;= 1 year</t>
        </is>
      </c>
      <c r="C25" s="423" t="n"/>
      <c r="D25" s="424" t="n">
        <v>20.721</v>
      </c>
      <c r="E25" s="425" t="n">
        <v>20.592</v>
      </c>
      <c r="F25" s="424" t="n">
        <v>31.907</v>
      </c>
      <c r="G25" s="425" t="n">
        <v>16.022</v>
      </c>
    </row>
    <row customHeight="1" ht="12.8" r="26" s="349">
      <c r="A26" s="365" t="n">
        <v>1</v>
      </c>
      <c r="B26" s="422" t="inlineStr">
        <is>
          <t>&gt; 1  year and &lt;= 1,5 years</t>
        </is>
      </c>
      <c r="C26" s="423" t="n"/>
      <c r="D26" s="424" t="n">
        <v>9.778</v>
      </c>
      <c r="E26" s="425" t="n">
        <v>28.176</v>
      </c>
      <c r="F26" s="424" t="n">
        <v>77.82600000000001</v>
      </c>
      <c r="G26" s="425" t="n">
        <v>25.719</v>
      </c>
    </row>
    <row customHeight="1" ht="12.8" r="27" s="349">
      <c r="A27" s="365" t="n">
        <v>1</v>
      </c>
      <c r="B27" s="422" t="inlineStr">
        <is>
          <t>&gt; 1,5 years and &lt;= 2 years</t>
        </is>
      </c>
      <c r="C27" s="422" t="n"/>
      <c r="D27" s="426" t="n">
        <v>35.527</v>
      </c>
      <c r="E27" s="427" t="n">
        <v>12.357</v>
      </c>
      <c r="F27" s="426" t="n">
        <v>50.721</v>
      </c>
      <c r="G27" s="427" t="n">
        <v>20.592</v>
      </c>
    </row>
    <row customHeight="1" ht="12.8" r="28" s="349">
      <c r="A28" s="365" t="n">
        <v>1</v>
      </c>
      <c r="B28" s="422" t="inlineStr">
        <is>
          <t>&gt; 2 years and &lt;= 3 years</t>
        </is>
      </c>
      <c r="C28" s="422" t="n"/>
      <c r="D28" s="426" t="n">
        <v>108.387</v>
      </c>
      <c r="E28" s="427" t="n">
        <v>12.763</v>
      </c>
      <c r="F28" s="426" t="n">
        <v>50.656</v>
      </c>
      <c r="G28" s="427" t="n">
        <v>40.533</v>
      </c>
    </row>
    <row customHeight="1" ht="12.8" r="29" s="349">
      <c r="A29" s="365" t="n">
        <v>1</v>
      </c>
      <c r="B29" s="422" t="inlineStr">
        <is>
          <t>&gt; 3 years and &lt;= 4 years</t>
        </is>
      </c>
      <c r="C29" s="422" t="n"/>
      <c r="D29" s="426" t="n">
        <v>104.451</v>
      </c>
      <c r="E29" s="427" t="n">
        <v>9.386000000000001</v>
      </c>
      <c r="F29" s="426" t="n">
        <v>180.387</v>
      </c>
      <c r="G29" s="427" t="n">
        <v>62.763</v>
      </c>
    </row>
    <row customHeight="1" ht="12.8" r="30" s="349">
      <c r="A30" s="365" t="n">
        <v>1</v>
      </c>
      <c r="B30" s="422" t="inlineStr">
        <is>
          <t>&gt; 4 years and &lt;= 5 years</t>
        </is>
      </c>
      <c r="C30" s="422" t="n"/>
      <c r="D30" s="426" t="n">
        <v>118.996</v>
      </c>
      <c r="E30" s="427" t="n">
        <v>140.451</v>
      </c>
      <c r="F30" s="426" t="n">
        <v>101.949</v>
      </c>
      <c r="G30" s="427" t="n">
        <v>9.386000000000001</v>
      </c>
    </row>
    <row customHeight="1" ht="12.8" r="31" s="349">
      <c r="A31" s="365" t="n">
        <v>1</v>
      </c>
      <c r="B31" s="422" t="inlineStr">
        <is>
          <t>&gt; 5 years and &lt;= 10 years</t>
        </is>
      </c>
      <c r="C31" s="423" t="n"/>
      <c r="D31" s="424" t="n">
        <v>344.432</v>
      </c>
      <c r="E31" s="425" t="n">
        <v>337.235</v>
      </c>
      <c r="F31" s="424" t="n">
        <v>459.477</v>
      </c>
      <c r="G31" s="425" t="n">
        <v>605.8770000000001</v>
      </c>
    </row>
    <row customHeight="1" ht="12.8" r="32" s="349">
      <c r="A32" s="365" t="n">
        <v>1</v>
      </c>
      <c r="B32" s="422" t="inlineStr">
        <is>
          <t>&gt; 10 years</t>
        </is>
      </c>
      <c r="C32" s="423" t="n"/>
      <c r="D32" s="426" t="n">
        <v>771.361</v>
      </c>
      <c r="E32" s="427" t="n">
        <v>1065.799</v>
      </c>
      <c r="F32" s="426" t="n">
        <v>1079.269</v>
      </c>
      <c r="G32" s="427" t="n">
        <v>1376.868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18410.434</v>
      </c>
      <c r="E9" s="438" t="n">
        <v>17444.269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3510.429</v>
      </c>
      <c r="E10" s="440" t="n">
        <v>3331.866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2321.323</v>
      </c>
      <c r="E11" s="440" t="n">
        <v>2316.651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6084.742</v>
      </c>
      <c r="E12" s="440" t="n">
        <v>5757.117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116.096</v>
      </c>
      <c r="E21" s="425" t="n">
        <v>154.133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446.273</v>
      </c>
      <c r="E22" s="440" t="n">
        <v>485.284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1090.113</v>
      </c>
      <c r="E23" s="446" t="n">
        <v>1541.468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4288.656</v>
      </c>
      <c r="H16" s="490" t="n">
        <v>15582.461</v>
      </c>
      <c r="I16" s="490" t="n">
        <v>4986.402</v>
      </c>
      <c r="J16" s="490" t="n">
        <v>10.595</v>
      </c>
      <c r="K16" s="490" t="n">
        <v>0.582</v>
      </c>
      <c r="L16" s="490">
        <f>SUM(M16:R16)</f>
        <v/>
      </c>
      <c r="M16" s="490" t="n">
        <v>3514.005</v>
      </c>
      <c r="N16" s="490" t="n">
        <v>1593.829</v>
      </c>
      <c r="O16" s="490" t="n">
        <v>8.572000000000001</v>
      </c>
      <c r="P16" s="490" t="n">
        <v>341.808</v>
      </c>
      <c r="Q16" s="490" t="n">
        <v>0</v>
      </c>
      <c r="R16" s="490" t="n">
        <v>0</v>
      </c>
      <c r="S16" s="491" t="n">
        <v>10.795</v>
      </c>
      <c r="T16" s="490" t="n">
        <v>12.398</v>
      </c>
    </row>
    <row customHeight="1" ht="12.75" r="17" s="349">
      <c r="B17" s="348" t="n"/>
      <c r="C17" s="484" t="n"/>
      <c r="D17" s="484">
        <f>"year "&amp;(AktJahr-1)</f>
        <v/>
      </c>
      <c r="E17" s="492">
        <f>F17+L17</f>
        <v/>
      </c>
      <c r="F17" s="492">
        <f>SUM(G17:K17)</f>
        <v/>
      </c>
      <c r="G17" s="492" t="n">
        <v>4081.028</v>
      </c>
      <c r="H17" s="492" t="n">
        <v>14650.67</v>
      </c>
      <c r="I17" s="492" t="n">
        <v>4955.655</v>
      </c>
      <c r="J17" s="492" t="n">
        <v>12.408</v>
      </c>
      <c r="K17" s="492" t="n">
        <v>0.582</v>
      </c>
      <c r="L17" s="492">
        <f>SUM(M17:R17)</f>
        <v/>
      </c>
      <c r="M17" s="492" t="n">
        <v>3307.398</v>
      </c>
      <c r="N17" s="492" t="n">
        <v>1483.203</v>
      </c>
      <c r="O17" s="492" t="n">
        <v>8.59</v>
      </c>
      <c r="P17" s="492" t="n">
        <v>350.457</v>
      </c>
      <c r="Q17" s="492" t="n">
        <v>0</v>
      </c>
      <c r="R17" s="492" t="n">
        <v>0</v>
      </c>
      <c r="S17" s="493" t="n">
        <v>12.059</v>
      </c>
      <c r="T17" s="492" t="n">
        <v>13.113</v>
      </c>
    </row>
    <row customHeight="1" ht="12.8" r="18" s="349">
      <c r="B18" s="361" t="inlineStr">
        <is>
          <t>DE</t>
        </is>
      </c>
      <c r="C18" s="488" t="inlineStr">
        <is>
          <t>Germany</t>
        </is>
      </c>
      <c r="D18" s="489">
        <f>$D$16</f>
        <v/>
      </c>
      <c r="E18" s="490">
        <f>F18+L18</f>
        <v/>
      </c>
      <c r="F18" s="490">
        <f>SUM(G18:K18)</f>
        <v/>
      </c>
      <c r="G18" s="490" t="n">
        <v>2961.914</v>
      </c>
      <c r="H18" s="490" t="n">
        <v>13239.171</v>
      </c>
      <c r="I18" s="490" t="n">
        <v>4594.646</v>
      </c>
      <c r="J18" s="490" t="n">
        <v>10.595</v>
      </c>
      <c r="K18" s="490" t="n">
        <v>0.582</v>
      </c>
      <c r="L18" s="490">
        <f>SUM(M18:R18)</f>
        <v/>
      </c>
      <c r="M18" s="490" t="n">
        <v>2233.441</v>
      </c>
      <c r="N18" s="490" t="n">
        <v>864.804</v>
      </c>
      <c r="O18" s="490" t="n">
        <v>8.572000000000001</v>
      </c>
      <c r="P18" s="490" t="n">
        <v>246.719</v>
      </c>
      <c r="Q18" s="490" t="n">
        <v>0</v>
      </c>
      <c r="R18" s="490" t="n">
        <v>0</v>
      </c>
      <c r="S18" s="491" t="n">
        <v>9.509</v>
      </c>
      <c r="T18" s="490" t="n">
        <v>11.1</v>
      </c>
    </row>
    <row customHeight="1" ht="12.8" r="19" s="349">
      <c r="B19" s="348" t="n"/>
      <c r="C19" s="484" t="n"/>
      <c r="D19" s="484">
        <f>$D$17</f>
        <v/>
      </c>
      <c r="E19" s="492">
        <f>F19+L19</f>
        <v/>
      </c>
      <c r="F19" s="492">
        <f>SUM(G19:K19)</f>
        <v/>
      </c>
      <c r="G19" s="492" t="n">
        <v>2735.986</v>
      </c>
      <c r="H19" s="492" t="n">
        <v>12234.519</v>
      </c>
      <c r="I19" s="492" t="n">
        <v>4663.754</v>
      </c>
      <c r="J19" s="492" t="n">
        <v>12.408</v>
      </c>
      <c r="K19" s="492" t="n">
        <v>0.582</v>
      </c>
      <c r="L19" s="492">
        <f>SUM(M19:R19)</f>
        <v/>
      </c>
      <c r="M19" s="492" t="n">
        <v>2108.356</v>
      </c>
      <c r="N19" s="492" t="n">
        <v>881.8430000000001</v>
      </c>
      <c r="O19" s="492" t="n">
        <v>8.59</v>
      </c>
      <c r="P19" s="492" t="n">
        <v>224.024</v>
      </c>
      <c r="Q19" s="492" t="n">
        <v>0</v>
      </c>
      <c r="R19" s="492" t="n">
        <v>0</v>
      </c>
      <c r="S19" s="493" t="n">
        <v>10.862</v>
      </c>
      <c r="T19" s="492" t="n">
        <v>11.906</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36.24</v>
      </c>
      <c r="N20" s="490" t="n">
        <v>103.976</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0.003</v>
      </c>
      <c r="I21" s="492" t="n">
        <v>0</v>
      </c>
      <c r="J21" s="492" t="n">
        <v>0</v>
      </c>
      <c r="K21" s="492" t="n">
        <v>0</v>
      </c>
      <c r="L21" s="492">
        <f>SUM(M21:R21)</f>
        <v/>
      </c>
      <c r="M21" s="492" t="n">
        <v>36.24</v>
      </c>
      <c r="N21" s="492" t="n">
        <v>105.091</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29.64</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29.64</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197.81</v>
      </c>
      <c r="N36" s="490" t="n">
        <v>61.2</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19.26</v>
      </c>
      <c r="J37" s="492" t="n">
        <v>0</v>
      </c>
      <c r="K37" s="492" t="n">
        <v>0</v>
      </c>
      <c r="L37" s="492">
        <f>SUM(M37:R37)</f>
        <v/>
      </c>
      <c r="M37" s="492" t="n">
        <v>222.518</v>
      </c>
      <c r="N37" s="492" t="n">
        <v>62.787</v>
      </c>
      <c r="O37" s="492" t="n">
        <v>0</v>
      </c>
      <c r="P37" s="492" t="n">
        <v>27.385</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281.902</v>
      </c>
      <c r="N38" s="490" t="n">
        <v>42.095</v>
      </c>
      <c r="O38" s="490" t="n">
        <v>0</v>
      </c>
      <c r="P38" s="490" t="n">
        <v>23.824</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275.199</v>
      </c>
      <c r="N39" s="492" t="n">
        <v>66.90300000000001</v>
      </c>
      <c r="O39" s="492" t="n">
        <v>0</v>
      </c>
      <c r="P39" s="492" t="n">
        <v>22.404</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64.90000000000001</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64.90000000000001</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256.445</v>
      </c>
      <c r="J56" s="490" t="n">
        <v>0</v>
      </c>
      <c r="K56" s="490" t="n">
        <v>0</v>
      </c>
      <c r="L56" s="490">
        <f>SUM(M56:R56)</f>
        <v/>
      </c>
      <c r="M56" s="490" t="n">
        <v>133.236</v>
      </c>
      <c r="N56" s="490" t="n">
        <v>173.796</v>
      </c>
      <c r="O56" s="490" t="n">
        <v>0</v>
      </c>
      <c r="P56" s="490" t="n">
        <v>4.149</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193.546</v>
      </c>
      <c r="J57" s="492" t="n">
        <v>0</v>
      </c>
      <c r="K57" s="492" t="n">
        <v>0</v>
      </c>
      <c r="L57" s="492">
        <f>SUM(M57:R57)</f>
        <v/>
      </c>
      <c r="M57" s="492" t="n">
        <v>133.236</v>
      </c>
      <c r="N57" s="492" t="n">
        <v>115.406</v>
      </c>
      <c r="O57" s="492" t="n">
        <v>0</v>
      </c>
      <c r="P57" s="492" t="n">
        <v>4.149</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7.668</v>
      </c>
      <c r="J68" s="490" t="n">
        <v>0</v>
      </c>
      <c r="K68" s="490" t="n">
        <v>0</v>
      </c>
      <c r="L68" s="490">
        <f>SUM(M68:R68)</f>
        <v/>
      </c>
      <c r="M68" s="490" t="n">
        <v>119.493</v>
      </c>
      <c r="N68" s="490" t="n">
        <v>327.463</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89.289</v>
      </c>
      <c r="N69" s="492" t="n">
        <v>229.423</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1326.742</v>
      </c>
      <c r="H82" s="490" t="n">
        <v>2343.29</v>
      </c>
      <c r="I82" s="490" t="n">
        <v>0</v>
      </c>
      <c r="J82" s="490" t="n">
        <v>0</v>
      </c>
      <c r="K82" s="490" t="n">
        <v>0</v>
      </c>
      <c r="L82" s="490">
        <f>SUM(M82:R82)</f>
        <v/>
      </c>
      <c r="M82" s="490" t="n">
        <v>0</v>
      </c>
      <c r="N82" s="490" t="n">
        <v>0</v>
      </c>
      <c r="O82" s="490" t="n">
        <v>0</v>
      </c>
      <c r="P82" s="490" t="n">
        <v>0</v>
      </c>
      <c r="Q82" s="490" t="n">
        <v>0</v>
      </c>
      <c r="R82" s="490" t="n">
        <v>0</v>
      </c>
      <c r="S82" s="491" t="n">
        <v>1.286</v>
      </c>
      <c r="T82" s="490" t="n">
        <v>1.298</v>
      </c>
    </row>
    <row customHeight="1" ht="12.8" r="83" s="349">
      <c r="B83" s="348" t="n"/>
      <c r="C83" s="484" t="n"/>
      <c r="D83" s="484">
        <f>$D$17</f>
        <v/>
      </c>
      <c r="E83" s="492">
        <f>F83+L83</f>
        <v/>
      </c>
      <c r="F83" s="492">
        <f>SUM(G83:K83)</f>
        <v/>
      </c>
      <c r="G83" s="492" t="n">
        <v>1345.042</v>
      </c>
      <c r="H83" s="492" t="n">
        <v>2416.148</v>
      </c>
      <c r="I83" s="492" t="n">
        <v>0</v>
      </c>
      <c r="J83" s="492" t="n">
        <v>0</v>
      </c>
      <c r="K83" s="492" t="n">
        <v>0</v>
      </c>
      <c r="L83" s="492">
        <f>SUM(M83:R83)</f>
        <v/>
      </c>
      <c r="M83" s="492" t="n">
        <v>0</v>
      </c>
      <c r="N83" s="492" t="n">
        <v>0</v>
      </c>
      <c r="O83" s="492" t="n">
        <v>0</v>
      </c>
      <c r="P83" s="492" t="n">
        <v>0</v>
      </c>
      <c r="Q83" s="492" t="n">
        <v>0</v>
      </c>
      <c r="R83" s="492" t="n">
        <v>0</v>
      </c>
      <c r="S83" s="493" t="n">
        <v>1.197</v>
      </c>
      <c r="T83" s="492" t="n">
        <v>1.207</v>
      </c>
    </row>
    <row customHeight="1" ht="12.8" r="84" s="349">
      <c r="B84" s="361" t="inlineStr">
        <is>
          <t>US</t>
        </is>
      </c>
      <c r="C84" s="488" t="inlineStr">
        <is>
          <t>USA</t>
        </is>
      </c>
      <c r="D84" s="489">
        <f>$D$16</f>
        <v/>
      </c>
      <c r="E84" s="490">
        <f>F84+L84</f>
        <v/>
      </c>
      <c r="F84" s="490">
        <f>SUM(G84:K84)</f>
        <v/>
      </c>
      <c r="G84" s="490" t="n">
        <v>0</v>
      </c>
      <c r="H84" s="490" t="n">
        <v>0</v>
      </c>
      <c r="I84" s="490" t="n">
        <v>127.643</v>
      </c>
      <c r="J84" s="490" t="n">
        <v>0</v>
      </c>
      <c r="K84" s="490" t="n">
        <v>0</v>
      </c>
      <c r="L84" s="490">
        <f>SUM(M84:R84)</f>
        <v/>
      </c>
      <c r="M84" s="490" t="n">
        <v>417.343</v>
      </c>
      <c r="N84" s="490" t="n">
        <v>20.495</v>
      </c>
      <c r="O84" s="490" t="n">
        <v>0</v>
      </c>
      <c r="P84" s="490" t="n">
        <v>67.116</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79.095</v>
      </c>
      <c r="J85" s="492" t="n">
        <v>0</v>
      </c>
      <c r="K85" s="492" t="n">
        <v>0</v>
      </c>
      <c r="L85" s="492">
        <f>SUM(M85:R85)</f>
        <v/>
      </c>
      <c r="M85" s="492" t="n">
        <v>348.02</v>
      </c>
      <c r="N85" s="492" t="n">
        <v>21.75</v>
      </c>
      <c r="O85" s="492" t="n">
        <v>0</v>
      </c>
      <c r="P85" s="492" t="n">
        <v>72.495</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120</v>
      </c>
      <c r="H12" s="490" t="n">
        <v>1255.112</v>
      </c>
      <c r="I12" s="490" t="n">
        <v>119.983</v>
      </c>
      <c r="J12" s="534" t="n">
        <v>150.565</v>
      </c>
      <c r="K12" s="533" t="n">
        <v>0</v>
      </c>
      <c r="L12" s="490" t="n">
        <v>0</v>
      </c>
      <c r="M12" s="490" t="n">
        <v>6.822</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120</v>
      </c>
      <c r="H13" s="539" t="n">
        <v>1732.033</v>
      </c>
      <c r="I13" s="539" t="n">
        <v>155.553</v>
      </c>
      <c r="J13" s="540" t="n">
        <v>162.996</v>
      </c>
      <c r="K13" s="538" t="n">
        <v>0</v>
      </c>
      <c r="L13" s="539" t="n">
        <v>0</v>
      </c>
      <c r="M13" s="539" t="n">
        <v>10.303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1220.112</v>
      </c>
      <c r="I14" s="490" t="n">
        <v>119.983</v>
      </c>
      <c r="J14" s="534" t="n">
        <v>150.565</v>
      </c>
      <c r="K14" s="533" t="n">
        <v>0</v>
      </c>
      <c r="L14" s="490" t="n">
        <v>0</v>
      </c>
      <c r="M14" s="490" t="n">
        <v>6.822</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1697.033</v>
      </c>
      <c r="I15" s="539" t="n">
        <v>155.553</v>
      </c>
      <c r="J15" s="540" t="n">
        <v>162.996</v>
      </c>
      <c r="K15" s="538" t="n">
        <v>0</v>
      </c>
      <c r="L15" s="539" t="n">
        <v>0</v>
      </c>
      <c r="M15" s="539" t="n">
        <v>10.303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120</v>
      </c>
      <c r="H16" s="490" t="n">
        <v>35</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120</v>
      </c>
      <c r="H17" s="539" t="n">
        <v>35</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700.414</v>
      </c>
      <c r="F13" s="490" t="n">
        <v>0</v>
      </c>
      <c r="G13" s="490" t="n">
        <v>0</v>
      </c>
      <c r="H13" s="490" t="n">
        <v>0</v>
      </c>
      <c r="I13" s="535" t="n">
        <v>700.414</v>
      </c>
    </row>
    <row customHeight="1" ht="12.8" r="14" s="349">
      <c r="B14" s="604" t="n"/>
      <c r="C14" s="439" t="n"/>
      <c r="D14" s="439">
        <f>"Jahr "&amp;(AktJahr-1)</f>
        <v/>
      </c>
      <c r="E14" s="536" t="n">
        <v>688.414</v>
      </c>
      <c r="F14" s="539" t="n">
        <v>0</v>
      </c>
      <c r="G14" s="539" t="n">
        <v>250</v>
      </c>
      <c r="H14" s="539" t="n">
        <v>0</v>
      </c>
      <c r="I14" s="541" t="n">
        <v>438.414</v>
      </c>
    </row>
    <row customHeight="1" ht="12.8" r="15" s="349">
      <c r="B15" s="604" t="inlineStr">
        <is>
          <t>DE</t>
        </is>
      </c>
      <c r="C15" s="488" t="inlineStr">
        <is>
          <t>Germany</t>
        </is>
      </c>
      <c r="D15" s="489">
        <f>$D$13</f>
        <v/>
      </c>
      <c r="E15" s="531" t="n">
        <v>542</v>
      </c>
      <c r="F15" s="490" t="n">
        <v>0</v>
      </c>
      <c r="G15" s="490" t="n">
        <v>0</v>
      </c>
      <c r="H15" s="490" t="n">
        <v>0</v>
      </c>
      <c r="I15" s="535" t="n">
        <v>542</v>
      </c>
    </row>
    <row customHeight="1" ht="12.8" r="16" s="349">
      <c r="B16" s="604" t="n"/>
      <c r="C16" s="439" t="n"/>
      <c r="D16" s="439">
        <f>$D$14</f>
        <v/>
      </c>
      <c r="E16" s="536" t="n">
        <v>355</v>
      </c>
      <c r="F16" s="539" t="n">
        <v>0</v>
      </c>
      <c r="G16" s="539" t="n">
        <v>50</v>
      </c>
      <c r="H16" s="539" t="n">
        <v>0</v>
      </c>
      <c r="I16" s="541" t="n">
        <v>305</v>
      </c>
    </row>
    <row customHeight="1" ht="12.8" r="17" s="349">
      <c r="B17" s="605" t="inlineStr">
        <is>
          <t>AT</t>
        </is>
      </c>
      <c r="C17" s="488" t="inlineStr">
        <is>
          <t>Austria</t>
        </is>
      </c>
      <c r="D17" s="489">
        <f>$D$13</f>
        <v/>
      </c>
      <c r="E17" s="531" t="n">
        <v>10.414</v>
      </c>
      <c r="F17" s="490" t="n">
        <v>0</v>
      </c>
      <c r="G17" s="490" t="n">
        <v>0</v>
      </c>
      <c r="H17" s="490" t="n">
        <v>0</v>
      </c>
      <c r="I17" s="535" t="n">
        <v>10.414</v>
      </c>
    </row>
    <row customHeight="1" ht="12.8" r="18" s="349">
      <c r="B18" s="604" t="n"/>
      <c r="C18" s="439" t="n"/>
      <c r="D18" s="439">
        <f>$D$14</f>
        <v/>
      </c>
      <c r="E18" s="536" t="n">
        <v>10.414</v>
      </c>
      <c r="F18" s="539" t="n">
        <v>0</v>
      </c>
      <c r="G18" s="539" t="n">
        <v>0</v>
      </c>
      <c r="H18" s="539" t="n">
        <v>0</v>
      </c>
      <c r="I18" s="541" t="n">
        <v>10.414</v>
      </c>
    </row>
    <row customHeight="1" ht="12.8" r="19" s="349">
      <c r="B19" s="605" t="inlineStr">
        <is>
          <t>BE</t>
        </is>
      </c>
      <c r="C19" s="488" t="inlineStr">
        <is>
          <t>Belgium</t>
        </is>
      </c>
      <c r="D19" s="489">
        <f>$D$13</f>
        <v/>
      </c>
      <c r="E19" s="531" t="n">
        <v>38</v>
      </c>
      <c r="F19" s="490" t="n">
        <v>0</v>
      </c>
      <c r="G19" s="490" t="n">
        <v>0</v>
      </c>
      <c r="H19" s="490" t="n">
        <v>0</v>
      </c>
      <c r="I19" s="535" t="n">
        <v>38</v>
      </c>
    </row>
    <row customHeight="1" ht="12.8" r="20" s="349">
      <c r="B20" s="604" t="n"/>
      <c r="C20" s="439" t="n"/>
      <c r="D20" s="439">
        <f>$D$14</f>
        <v/>
      </c>
      <c r="E20" s="536" t="n">
        <v>13</v>
      </c>
      <c r="F20" s="539" t="n">
        <v>0</v>
      </c>
      <c r="G20" s="539" t="n">
        <v>0</v>
      </c>
      <c r="H20" s="539" t="n">
        <v>0</v>
      </c>
      <c r="I20" s="541" t="n">
        <v>13</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50</v>
      </c>
      <c r="F31" s="490" t="n">
        <v>0</v>
      </c>
      <c r="G31" s="490" t="n">
        <v>0</v>
      </c>
      <c r="H31" s="490" t="n">
        <v>0</v>
      </c>
      <c r="I31" s="535" t="n">
        <v>50</v>
      </c>
    </row>
    <row customHeight="1" ht="12.8" r="32" s="349">
      <c r="B32" s="604" t="n"/>
      <c r="C32" s="439" t="n"/>
      <c r="D32" s="439">
        <f>$D$14</f>
        <v/>
      </c>
      <c r="E32" s="536" t="n">
        <v>50</v>
      </c>
      <c r="F32" s="539" t="n">
        <v>0</v>
      </c>
      <c r="G32" s="539" t="n">
        <v>0</v>
      </c>
      <c r="H32" s="539" t="n">
        <v>0</v>
      </c>
      <c r="I32" s="541" t="n">
        <v>50</v>
      </c>
    </row>
    <row customHeight="1" ht="12.8" r="33" s="349">
      <c r="B33" s="604" t="inlineStr">
        <is>
          <t>FR</t>
        </is>
      </c>
      <c r="C33" s="488" t="inlineStr">
        <is>
          <t>France</t>
        </is>
      </c>
      <c r="D33" s="489">
        <f>$D$13</f>
        <v/>
      </c>
      <c r="E33" s="531" t="n">
        <v>60</v>
      </c>
      <c r="F33" s="490" t="n">
        <v>0</v>
      </c>
      <c r="G33" s="490" t="n">
        <v>0</v>
      </c>
      <c r="H33" s="490" t="n">
        <v>0</v>
      </c>
      <c r="I33" s="535" t="n">
        <v>60</v>
      </c>
    </row>
    <row customHeight="1" ht="12.8" r="34" s="349">
      <c r="B34" s="604" t="n"/>
      <c r="C34" s="439" t="n"/>
      <c r="D34" s="439">
        <f>$D$14</f>
        <v/>
      </c>
      <c r="E34" s="536" t="n">
        <v>60</v>
      </c>
      <c r="F34" s="539" t="n">
        <v>0</v>
      </c>
      <c r="G34" s="539" t="n">
        <v>0</v>
      </c>
      <c r="H34" s="539" t="n">
        <v>0</v>
      </c>
      <c r="I34" s="541" t="n">
        <v>60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v>200</v>
      </c>
      <c r="F50" s="539" t="n">
        <v>0</v>
      </c>
      <c r="G50" s="539" t="n">
        <v>200</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