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371600" cy="381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DZ HYP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Rosenstraße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20095 Hamburg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40 33 34 - 0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40 33 34 - 111</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mail@dzhyp.de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www.dzhyp.de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31918.455194</v>
      </c>
      <c r="E21" s="378" t="n">
        <v>29083.558707</v>
      </c>
      <c r="F21" s="377" t="n">
        <v>34377.935566</v>
      </c>
      <c r="G21" s="378" t="n">
        <v>31305.261446</v>
      </c>
      <c r="H21" s="377" t="n">
        <v>32124.199402</v>
      </c>
      <c r="I21" s="378" t="n">
        <v>29477.115532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36964.10061</v>
      </c>
      <c r="E23" s="386" t="n">
        <v>33765.211958</v>
      </c>
      <c r="F23" s="385" t="n">
        <v>42814.168445</v>
      </c>
      <c r="G23" s="386" t="n">
        <v>38631.378617</v>
      </c>
      <c r="H23" s="385" t="n">
        <v>39837.912449</v>
      </c>
      <c r="I23" s="386" t="n">
        <v>36260.550648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5045.645416</v>
      </c>
      <c r="E28" s="400" t="n">
        <v>4681.653251000001</v>
      </c>
      <c r="F28" s="399" t="n">
        <v>8436.232879000001</v>
      </c>
      <c r="G28" s="400" t="n">
        <v>7326.117171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13730.269766</v>
      </c>
      <c r="E34" s="378" t="n">
        <v>14518.751271</v>
      </c>
      <c r="F34" s="377" t="n">
        <v>17352.875682</v>
      </c>
      <c r="G34" s="378" t="n">
        <v>18215.267359</v>
      </c>
      <c r="H34" s="377" t="n">
        <v>16003.908933</v>
      </c>
      <c r="I34" s="378" t="n">
        <v>16927.829949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15686.177937</v>
      </c>
      <c r="E36" s="386" t="n">
        <v>17343.906994</v>
      </c>
      <c r="F36" s="385" t="n">
        <v>20318.735742</v>
      </c>
      <c r="G36" s="386" t="n">
        <v>21961.135797</v>
      </c>
      <c r="H36" s="385" t="n">
        <v>18526.68829</v>
      </c>
      <c r="I36" s="386" t="n">
        <v>20180.02617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1955.908171</v>
      </c>
      <c r="E41" s="400" t="n">
        <v>2825.155723</v>
      </c>
      <c r="F41" s="399" t="n">
        <v>2965.86006</v>
      </c>
      <c r="G41" s="400" t="n">
        <v>3745.868438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65.284536</v>
      </c>
      <c r="F13" s="490" t="n">
        <v>0</v>
      </c>
      <c r="G13" s="490" t="n">
        <v>65.284536</v>
      </c>
      <c r="H13" s="535" t="n">
        <v>0</v>
      </c>
    </row>
    <row customHeight="1" ht="12.8" r="14" s="349">
      <c r="B14" s="604" t="n"/>
      <c r="C14" s="439" t="n"/>
      <c r="D14" s="439">
        <f>"Jahr "&amp;(AktJahr-1)</f>
        <v/>
      </c>
      <c r="E14" s="536" t="n">
        <v>36.920306</v>
      </c>
      <c r="F14" s="539" t="n">
        <v>0</v>
      </c>
      <c r="G14" s="539" t="n">
        <v>36.920306</v>
      </c>
      <c r="H14" s="541" t="n">
        <v>0</v>
      </c>
    </row>
    <row customHeight="1" ht="12.8" r="15" s="349">
      <c r="B15" s="604" t="inlineStr">
        <is>
          <t>DE</t>
        </is>
      </c>
      <c r="C15" s="488" t="inlineStr">
        <is>
          <t>Germany</t>
        </is>
      </c>
      <c r="D15" s="489">
        <f>$D$13</f>
        <v/>
      </c>
      <c r="E15" s="531" t="n">
        <v>65.284536</v>
      </c>
      <c r="F15" s="490" t="n">
        <v>0</v>
      </c>
      <c r="G15" s="490" t="n">
        <v>65.284536</v>
      </c>
      <c r="H15" s="535" t="n">
        <v>0</v>
      </c>
    </row>
    <row customHeight="1" ht="12.8" r="16" s="349">
      <c r="B16" s="604" t="n"/>
      <c r="C16" s="439" t="n"/>
      <c r="D16" s="439">
        <f>$D$14</f>
        <v/>
      </c>
      <c r="E16" s="536" t="n">
        <v>36.920306</v>
      </c>
      <c r="F16" s="539" t="n">
        <v>0</v>
      </c>
      <c r="G16" s="539" t="n">
        <v>36.920306</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31918.455194</v>
      </c>
      <c r="E9" s="622" t="n">
        <v>29083.558707</v>
      </c>
    </row>
    <row customHeight="1" ht="20.1" r="10" s="349">
      <c r="A10" s="623" t="n">
        <v>0</v>
      </c>
      <c r="B10" s="624" t="inlineStr">
        <is>
          <t>thereof percentage share of fixed-rate Pfandbriefe
section 28 para. 1 no. 9</t>
        </is>
      </c>
      <c r="C10" s="625" t="inlineStr">
        <is>
          <t>%</t>
        </is>
      </c>
      <c r="D10" s="626" t="n">
        <v>98.23</v>
      </c>
      <c r="E10" s="627" t="n">
        <v>96.53</v>
      </c>
    </row>
    <row customHeight="1" ht="8.1" r="11" s="349">
      <c r="A11" s="613" t="n">
        <v>0</v>
      </c>
      <c r="B11" s="628" t="n"/>
      <c r="C11" s="375" t="n"/>
      <c r="D11" s="375" t="n"/>
      <c r="E11" s="629" t="n"/>
    </row>
    <row customHeight="1" ht="15.95" r="12" s="349">
      <c r="A12" s="613" t="n">
        <v>0</v>
      </c>
      <c r="B12" s="630" t="inlineStr">
        <is>
          <t>Cover Pool</t>
        </is>
      </c>
      <c r="C12" s="631" t="inlineStr">
        <is>
          <t>(€ mn.)</t>
        </is>
      </c>
      <c r="D12" s="621" t="n">
        <v>36964.10061</v>
      </c>
      <c r="E12" s="622" t="n">
        <v>33765.211958</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88.66</v>
      </c>
      <c r="E16" s="635" t="n">
        <v>90.06</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4.391137</v>
      </c>
      <c r="E18" s="635" t="n">
        <v>4.254591</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239.932302</v>
      </c>
      <c r="E21" s="635" t="n">
        <v>164.992833</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7.669238</v>
      </c>
      <c r="E25" s="635" t="n">
        <v>54.685581</v>
      </c>
    </row>
    <row customHeight="1" ht="12.8" r="26" s="349">
      <c r="A26" s="613" t="n"/>
      <c r="B26" s="638" t="n"/>
      <c r="C26" s="636" t="inlineStr">
        <is>
          <t>USD</t>
        </is>
      </c>
      <c r="D26" s="634" t="n">
        <v>45.129666</v>
      </c>
      <c r="E26" s="635" t="n">
        <v>44.254255</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4.61</v>
      </c>
      <c r="E28" s="635" t="n">
        <v>4.64</v>
      </c>
    </row>
    <row customHeight="1" ht="30" r="29" s="349">
      <c r="A29" s="613" t="n">
        <v>0</v>
      </c>
      <c r="B29" s="640" t="inlineStr">
        <is>
          <t>average loan-to-value ratio, weighted using the mortgage lending value
section 28 para. 2 no. 3</t>
        </is>
      </c>
      <c r="C29" s="636" t="inlineStr">
        <is>
          <t>%</t>
        </is>
      </c>
      <c r="D29" s="634" t="n">
        <v>54.19</v>
      </c>
      <c r="E29" s="635" t="n">
        <v>53.8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13730.269766</v>
      </c>
      <c r="E34" s="649" t="n">
        <v>14518.751271</v>
      </c>
    </row>
    <row customHeight="1" ht="20.1" r="35" s="349">
      <c r="A35" s="613" t="n">
        <v>1</v>
      </c>
      <c r="B35" s="624" t="inlineStr">
        <is>
          <t>thereof percentage share of fixed-rate Pfandbriefe
section 28 para. 1 no. 9</t>
        </is>
      </c>
      <c r="C35" s="625" t="inlineStr">
        <is>
          <t>%</t>
        </is>
      </c>
      <c r="D35" s="626" t="n">
        <v>95.58</v>
      </c>
      <c r="E35" s="627" t="n">
        <v>95.29000000000001</v>
      </c>
    </row>
    <row customHeight="1" ht="8.1" r="36" s="349">
      <c r="A36" s="613" t="n">
        <v>1</v>
      </c>
      <c r="B36" s="628" t="n"/>
      <c r="C36" s="375" t="n"/>
      <c r="D36" s="375" t="n"/>
      <c r="E36" s="629" t="n"/>
    </row>
    <row customHeight="1" ht="15.95" r="37" s="349">
      <c r="A37" s="613" t="n">
        <v>1</v>
      </c>
      <c r="B37" s="630" t="inlineStr">
        <is>
          <t>Cover Pool</t>
        </is>
      </c>
      <c r="C37" s="650" t="inlineStr">
        <is>
          <t>(€ mn.)</t>
        </is>
      </c>
      <c r="D37" s="648" t="n">
        <v>15686.177937</v>
      </c>
      <c r="E37" s="649" t="n">
        <v>17343.906994</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96.13</v>
      </c>
      <c r="E41" s="635" t="n">
        <v>95.45999999999999</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38.025404</v>
      </c>
      <c r="E42" s="635" t="n">
        <v>38.805233</v>
      </c>
    </row>
    <row customHeight="1" ht="12.8" r="43" s="349">
      <c r="A43" s="613" t="n"/>
      <c r="B43" s="638" t="n"/>
      <c r="C43" s="636" t="inlineStr">
        <is>
          <t>CHF</t>
        </is>
      </c>
      <c r="D43" s="634" t="n">
        <v>14.897607</v>
      </c>
      <c r="E43" s="635" t="n">
        <v>78.49286599999999</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25.090358</v>
      </c>
      <c r="E46" s="635" t="n">
        <v>7.608562</v>
      </c>
    </row>
    <row customHeight="1" ht="12.8" r="47" s="349">
      <c r="A47" s="613" t="n"/>
      <c r="B47" s="638" t="n"/>
      <c r="C47" s="636" t="inlineStr">
        <is>
          <t>HKD</t>
        </is>
      </c>
      <c r="D47" s="634" t="n">
        <v>0</v>
      </c>
      <c r="E47" s="635" t="n">
        <v>0</v>
      </c>
    </row>
    <row customHeight="1" ht="12.8" r="48" s="349">
      <c r="A48" s="613" t="n"/>
      <c r="B48" s="638" t="n"/>
      <c r="C48" s="636" t="inlineStr">
        <is>
          <t>JPY</t>
        </is>
      </c>
      <c r="D48" s="634" t="n">
        <v>35.348172</v>
      </c>
      <c r="E48" s="635" t="n">
        <v>35.247928</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166.948348</v>
      </c>
      <c r="E51" s="635" t="n">
        <v>144.224107</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08.07.2020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DZH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DZ HYP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960</v>
      </c>
      <c r="E11" s="425" t="n">
        <v>1723.070868</v>
      </c>
      <c r="F11" s="424" t="n">
        <v>1214.05</v>
      </c>
      <c r="G11" s="425" t="n">
        <v>1599.68349</v>
      </c>
    </row>
    <row customHeight="1" ht="12.8" r="12" s="349">
      <c r="A12" s="365" t="n">
        <v>0</v>
      </c>
      <c r="B12" s="422" t="inlineStr">
        <is>
          <t>&gt; 0,5 years and &lt;= 1 year</t>
        </is>
      </c>
      <c r="C12" s="423" t="n"/>
      <c r="D12" s="424" t="n">
        <v>1368.3</v>
      </c>
      <c r="E12" s="425" t="n">
        <v>1491.318031</v>
      </c>
      <c r="F12" s="424" t="n">
        <v>1659.5</v>
      </c>
      <c r="G12" s="425" t="n">
        <v>1402.990663</v>
      </c>
    </row>
    <row customHeight="1" ht="12.8" r="13" s="349">
      <c r="A13" s="365" t="n">
        <v>0</v>
      </c>
      <c r="B13" s="422" t="inlineStr">
        <is>
          <t>&gt; 1  year and &lt;= 1,5 years</t>
        </is>
      </c>
      <c r="C13" s="423" t="n"/>
      <c r="D13" s="424" t="n">
        <v>2122.5</v>
      </c>
      <c r="E13" s="425" t="n">
        <v>1505.159107</v>
      </c>
      <c r="F13" s="424" t="n">
        <v>650</v>
      </c>
      <c r="G13" s="425" t="n">
        <v>1501.070352</v>
      </c>
    </row>
    <row customHeight="1" ht="12.8" r="14" s="349">
      <c r="A14" s="365" t="n">
        <v>0</v>
      </c>
      <c r="B14" s="422" t="inlineStr">
        <is>
          <t>&gt; 1,5 years and &lt;= 2 years</t>
        </is>
      </c>
      <c r="C14" s="422" t="n"/>
      <c r="D14" s="426" t="n">
        <v>1549.5</v>
      </c>
      <c r="E14" s="427" t="n">
        <v>1379.816051</v>
      </c>
      <c r="F14" s="426" t="n">
        <v>1118.3</v>
      </c>
      <c r="G14" s="427" t="n">
        <v>1397.356714</v>
      </c>
    </row>
    <row customHeight="1" ht="12.8" r="15" s="349">
      <c r="A15" s="365" t="n">
        <v>0</v>
      </c>
      <c r="B15" s="422" t="inlineStr">
        <is>
          <t>&gt; 2 years and &lt;= 3 years</t>
        </is>
      </c>
      <c r="C15" s="422" t="n"/>
      <c r="D15" s="426" t="n">
        <v>3212.5</v>
      </c>
      <c r="E15" s="427" t="n">
        <v>3065.645393</v>
      </c>
      <c r="F15" s="426" t="n">
        <v>2622</v>
      </c>
      <c r="G15" s="427" t="n">
        <v>2910.48642</v>
      </c>
    </row>
    <row customHeight="1" ht="12.8" r="16" s="349">
      <c r="A16" s="365" t="n">
        <v>0</v>
      </c>
      <c r="B16" s="422" t="inlineStr">
        <is>
          <t>&gt; 3 years and &lt;= 4 years</t>
        </is>
      </c>
      <c r="C16" s="422" t="n"/>
      <c r="D16" s="426" t="n">
        <v>3213.9</v>
      </c>
      <c r="E16" s="427" t="n">
        <v>3359.096693</v>
      </c>
      <c r="F16" s="426" t="n">
        <v>3212.5</v>
      </c>
      <c r="G16" s="427" t="n">
        <v>3072.504388</v>
      </c>
    </row>
    <row customHeight="1" ht="12.8" r="17" s="349">
      <c r="A17" s="365" t="n">
        <v>0</v>
      </c>
      <c r="B17" s="422" t="inlineStr">
        <is>
          <t>&gt; 4 years and &lt;= 5 years</t>
        </is>
      </c>
      <c r="C17" s="422" t="n"/>
      <c r="D17" s="426" t="n">
        <v>2831.065</v>
      </c>
      <c r="E17" s="427" t="n">
        <v>2904.032369</v>
      </c>
      <c r="F17" s="426" t="n">
        <v>2463.9</v>
      </c>
      <c r="G17" s="427" t="n">
        <v>2833.866047</v>
      </c>
    </row>
    <row customHeight="1" ht="12.8" r="18" s="349">
      <c r="A18" s="365" t="n">
        <v>0</v>
      </c>
      <c r="B18" s="422" t="inlineStr">
        <is>
          <t>&gt; 5 years and &lt;= 10 years</t>
        </is>
      </c>
      <c r="C18" s="423" t="n"/>
      <c r="D18" s="424" t="n">
        <v>13669.5323</v>
      </c>
      <c r="E18" s="425" t="n">
        <v>14015.456515</v>
      </c>
      <c r="F18" s="424" t="n">
        <v>12033.797094</v>
      </c>
      <c r="G18" s="425" t="n">
        <v>11851.380695</v>
      </c>
    </row>
    <row customHeight="1" ht="12.8" r="19" s="349">
      <c r="A19" s="365" t="n">
        <v>0</v>
      </c>
      <c r="B19" s="422" t="inlineStr">
        <is>
          <t>&gt; 10 years</t>
        </is>
      </c>
      <c r="C19" s="423" t="n"/>
      <c r="D19" s="424" t="n">
        <v>2991.157894</v>
      </c>
      <c r="E19" s="425" t="n">
        <v>7520.505585</v>
      </c>
      <c r="F19" s="424" t="n">
        <v>4109.511614</v>
      </c>
      <c r="G19" s="425" t="n">
        <v>7195.873189000001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1499.412919</v>
      </c>
      <c r="E24" s="425" t="n">
        <v>634.5809939999999</v>
      </c>
      <c r="F24" s="424" t="n">
        <v>1369.229714</v>
      </c>
      <c r="G24" s="425" t="n">
        <v>1120.111165</v>
      </c>
    </row>
    <row customHeight="1" ht="12.8" r="25" s="349">
      <c r="A25" s="365" t="n">
        <v>1</v>
      </c>
      <c r="B25" s="422" t="inlineStr">
        <is>
          <t>&gt; 0,5 years and &lt;= 1 year</t>
        </is>
      </c>
      <c r="C25" s="423" t="n"/>
      <c r="D25" s="424" t="n">
        <v>976.7122680000001</v>
      </c>
      <c r="E25" s="425" t="n">
        <v>640.815508</v>
      </c>
      <c r="F25" s="424" t="n">
        <v>875.2</v>
      </c>
      <c r="G25" s="425" t="n">
        <v>863.110323</v>
      </c>
    </row>
    <row customHeight="1" ht="12.8" r="26" s="349">
      <c r="A26" s="365" t="n">
        <v>1</v>
      </c>
      <c r="B26" s="422" t="inlineStr">
        <is>
          <t>&gt; 1  year and &lt;= 1,5 years</t>
        </is>
      </c>
      <c r="C26" s="423" t="n"/>
      <c r="D26" s="424" t="n">
        <v>363.079872</v>
      </c>
      <c r="E26" s="425" t="n">
        <v>609.003816</v>
      </c>
      <c r="F26" s="424" t="n">
        <v>969.3000000000001</v>
      </c>
      <c r="G26" s="425" t="n">
        <v>556.773791</v>
      </c>
    </row>
    <row customHeight="1" ht="12.8" r="27" s="349">
      <c r="A27" s="365" t="n">
        <v>1</v>
      </c>
      <c r="B27" s="422" t="inlineStr">
        <is>
          <t>&gt; 1,5 years and &lt;= 2 years</t>
        </is>
      </c>
      <c r="C27" s="422" t="n"/>
      <c r="D27" s="426" t="n">
        <v>606.2</v>
      </c>
      <c r="E27" s="427" t="n">
        <v>524.23407</v>
      </c>
      <c r="F27" s="426" t="n">
        <v>720.975963</v>
      </c>
      <c r="G27" s="427" t="n">
        <v>611.670615</v>
      </c>
    </row>
    <row customHeight="1" ht="12.8" r="28" s="349">
      <c r="A28" s="365" t="n">
        <v>1</v>
      </c>
      <c r="B28" s="422" t="inlineStr">
        <is>
          <t>&gt; 2 years and &lt;= 3 years</t>
        </is>
      </c>
      <c r="C28" s="422" t="n"/>
      <c r="D28" s="426" t="n">
        <v>796</v>
      </c>
      <c r="E28" s="427" t="n">
        <v>1168.141554</v>
      </c>
      <c r="F28" s="426" t="n">
        <v>719.376934</v>
      </c>
      <c r="G28" s="427" t="n">
        <v>1099.366753</v>
      </c>
    </row>
    <row customHeight="1" ht="12.8" r="29" s="349">
      <c r="A29" s="365" t="n">
        <v>1</v>
      </c>
      <c r="B29" s="422" t="inlineStr">
        <is>
          <t>&gt; 3 years and &lt;= 4 years</t>
        </is>
      </c>
      <c r="C29" s="422" t="n"/>
      <c r="D29" s="426" t="n">
        <v>929.101661</v>
      </c>
      <c r="E29" s="427" t="n">
        <v>1115.512858</v>
      </c>
      <c r="F29" s="426" t="n">
        <v>796</v>
      </c>
      <c r="G29" s="427" t="n">
        <v>1126.992541</v>
      </c>
    </row>
    <row customHeight="1" ht="12.8" r="30" s="349">
      <c r="A30" s="365" t="n">
        <v>1</v>
      </c>
      <c r="B30" s="422" t="inlineStr">
        <is>
          <t>&gt; 4 years and &lt;= 5 years</t>
        </is>
      </c>
      <c r="C30" s="422" t="n"/>
      <c r="D30" s="426" t="n">
        <v>1151.535149</v>
      </c>
      <c r="E30" s="427" t="n">
        <v>1327.184713</v>
      </c>
      <c r="F30" s="426" t="n">
        <v>927.6734620000001</v>
      </c>
      <c r="G30" s="427" t="n">
        <v>1077.904324</v>
      </c>
    </row>
    <row customHeight="1" ht="12.8" r="31" s="349">
      <c r="A31" s="365" t="n">
        <v>1</v>
      </c>
      <c r="B31" s="422" t="inlineStr">
        <is>
          <t>&gt; 5 years and &lt;= 10 years</t>
        </is>
      </c>
      <c r="C31" s="423" t="n"/>
      <c r="D31" s="424" t="n">
        <v>3226.693871</v>
      </c>
      <c r="E31" s="425" t="n">
        <v>3980.588375</v>
      </c>
      <c r="F31" s="424" t="n">
        <v>3770.82284</v>
      </c>
      <c r="G31" s="425" t="n">
        <v>4325.509824</v>
      </c>
    </row>
    <row customHeight="1" ht="12.8" r="32" s="349">
      <c r="A32" s="365" t="n">
        <v>1</v>
      </c>
      <c r="B32" s="422" t="inlineStr">
        <is>
          <t>&gt; 10 years</t>
        </is>
      </c>
      <c r="C32" s="423" t="n"/>
      <c r="D32" s="426" t="n">
        <v>4181.534025</v>
      </c>
      <c r="E32" s="427" t="n">
        <v>5686.116049</v>
      </c>
      <c r="F32" s="426" t="n">
        <v>4370.172358</v>
      </c>
      <c r="G32" s="427" t="n">
        <v>6562.467658</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8713.976489000001</v>
      </c>
      <c r="E9" s="438" t="n">
        <v>8344.623946000002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2418.872704</v>
      </c>
      <c r="E10" s="440" t="n">
        <v>2333.586852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11013.638581</v>
      </c>
      <c r="E11" s="440" t="n">
        <v>10893.864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14016.612837</v>
      </c>
      <c r="E12" s="440" t="n">
        <v>11392.137161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5914.51976</v>
      </c>
      <c r="E21" s="425" t="n">
        <v>5920.487208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5637.002854</v>
      </c>
      <c r="E22" s="440" t="n">
        <v>6373.775326999999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4069.370787</v>
      </c>
      <c r="E23" s="446" t="n">
        <v>5012.724153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1691.295834</v>
      </c>
      <c r="H16" s="490" t="n">
        <v>6341.054690000001</v>
      </c>
      <c r="I16" s="490" t="n">
        <v>12555.53184</v>
      </c>
      <c r="J16" s="490" t="n">
        <v>344.644882</v>
      </c>
      <c r="K16" s="490" t="n">
        <v>9.26821</v>
      </c>
      <c r="L16" s="490">
        <f>SUM(M16:R16)</f>
        <v/>
      </c>
      <c r="M16" s="490" t="n">
        <v>6190.184406</v>
      </c>
      <c r="N16" s="490" t="n">
        <v>4754.369251</v>
      </c>
      <c r="O16" s="490" t="n">
        <v>141.815205</v>
      </c>
      <c r="P16" s="490" t="n">
        <v>3978.718979</v>
      </c>
      <c r="Q16" s="490" t="n">
        <v>147.906665</v>
      </c>
      <c r="R16" s="490" t="n">
        <v>8.310646</v>
      </c>
      <c r="S16" s="491" t="n">
        <v>0</v>
      </c>
      <c r="T16" s="490" t="n">
        <v>0</v>
      </c>
    </row>
    <row customHeight="1" ht="12.75" r="17" s="349">
      <c r="B17" s="348" t="n"/>
      <c r="C17" s="484" t="n"/>
      <c r="D17" s="484">
        <f>"year "&amp;(AktJahr-1)</f>
        <v/>
      </c>
      <c r="E17" s="492">
        <f>F17+L17</f>
        <v/>
      </c>
      <c r="F17" s="492">
        <f>SUM(G17:K17)</f>
        <v/>
      </c>
      <c r="G17" s="492" t="n">
        <v>1509.916402</v>
      </c>
      <c r="H17" s="492" t="n">
        <v>6082.801901</v>
      </c>
      <c r="I17" s="492" t="n">
        <v>11954.90811</v>
      </c>
      <c r="J17" s="492" t="n">
        <v>565.70138</v>
      </c>
      <c r="K17" s="492" t="n">
        <v>15.386058</v>
      </c>
      <c r="L17" s="492">
        <f>SUM(M17:R17)</f>
        <v/>
      </c>
      <c r="M17" s="492" t="n">
        <v>4937.171531000001</v>
      </c>
      <c r="N17" s="492" t="n">
        <v>4115.362823</v>
      </c>
      <c r="O17" s="492" t="n">
        <v>65.654719</v>
      </c>
      <c r="P17" s="492" t="n">
        <v>3586.698163</v>
      </c>
      <c r="Q17" s="492" t="n">
        <v>121.979876</v>
      </c>
      <c r="R17" s="492" t="n">
        <v>8.631</v>
      </c>
      <c r="S17" s="493" t="n">
        <v>2.063909</v>
      </c>
      <c r="T17" s="492" t="n">
        <v>6.952993999999999</v>
      </c>
    </row>
    <row customHeight="1" ht="12.8" r="18" s="349">
      <c r="B18" s="361" t="inlineStr">
        <is>
          <t>DE</t>
        </is>
      </c>
      <c r="C18" s="488" t="inlineStr">
        <is>
          <t>Germany</t>
        </is>
      </c>
      <c r="D18" s="489">
        <f>$D$16</f>
        <v/>
      </c>
      <c r="E18" s="490">
        <f>F18+L18</f>
        <v/>
      </c>
      <c r="F18" s="490">
        <f>SUM(G18:K18)</f>
        <v/>
      </c>
      <c r="G18" s="490" t="n">
        <v>1691.260842</v>
      </c>
      <c r="H18" s="490" t="n">
        <v>6340.118987</v>
      </c>
      <c r="I18" s="490" t="n">
        <v>12555.53184</v>
      </c>
      <c r="J18" s="490" t="n">
        <v>344.644882</v>
      </c>
      <c r="K18" s="490" t="n">
        <v>9.26821</v>
      </c>
      <c r="L18" s="490">
        <f>SUM(M18:R18)</f>
        <v/>
      </c>
      <c r="M18" s="490" t="n">
        <v>5457.166257000001</v>
      </c>
      <c r="N18" s="490" t="n">
        <v>4437.112287</v>
      </c>
      <c r="O18" s="490" t="n">
        <v>141.815205</v>
      </c>
      <c r="P18" s="490" t="n">
        <v>3895.080179</v>
      </c>
      <c r="Q18" s="490" t="n">
        <v>147.906665</v>
      </c>
      <c r="R18" s="490" t="n">
        <v>8.310646</v>
      </c>
      <c r="S18" s="491" t="n">
        <v>0</v>
      </c>
      <c r="T18" s="490" t="n">
        <v>0</v>
      </c>
    </row>
    <row customHeight="1" ht="12.8" r="19" s="349">
      <c r="B19" s="348" t="n"/>
      <c r="C19" s="484" t="n"/>
      <c r="D19" s="484">
        <f>$D$17</f>
        <v/>
      </c>
      <c r="E19" s="492">
        <f>F19+L19</f>
        <v/>
      </c>
      <c r="F19" s="492">
        <f>SUM(G19:K19)</f>
        <v/>
      </c>
      <c r="G19" s="492" t="n">
        <v>1509.8496</v>
      </c>
      <c r="H19" s="492" t="n">
        <v>6081.357269</v>
      </c>
      <c r="I19" s="492" t="n">
        <v>11954.90811</v>
      </c>
      <c r="J19" s="492" t="n">
        <v>565.70138</v>
      </c>
      <c r="K19" s="492" t="n">
        <v>15.386058</v>
      </c>
      <c r="L19" s="492">
        <f>SUM(M19:R19)</f>
        <v/>
      </c>
      <c r="M19" s="492" t="n">
        <v>4462.472814000001</v>
      </c>
      <c r="N19" s="492" t="n">
        <v>3728.371374</v>
      </c>
      <c r="O19" s="492" t="n">
        <v>65.654719</v>
      </c>
      <c r="P19" s="492" t="n">
        <v>3525.209374</v>
      </c>
      <c r="Q19" s="492" t="n">
        <v>121.979876</v>
      </c>
      <c r="R19" s="492" t="n">
        <v>8.631</v>
      </c>
      <c r="S19" s="493" t="n">
        <v>2.035747</v>
      </c>
      <c r="T19" s="492" t="n">
        <v>6.804322</v>
      </c>
    </row>
    <row customHeight="1" ht="12.8" r="20" s="349">
      <c r="B20" s="494" t="inlineStr">
        <is>
          <t>AT</t>
        </is>
      </c>
      <c r="C20" s="488" t="inlineStr">
        <is>
          <t>Austria</t>
        </is>
      </c>
      <c r="D20" s="489">
        <f>$D$16</f>
        <v/>
      </c>
      <c r="E20" s="490">
        <f>F20+L20</f>
        <v/>
      </c>
      <c r="F20" s="490">
        <f>SUM(G20:K20)</f>
        <v/>
      </c>
      <c r="G20" s="490" t="n">
        <v>0.003527</v>
      </c>
      <c r="H20" s="490" t="n">
        <v>0</v>
      </c>
      <c r="I20" s="490" t="n">
        <v>0</v>
      </c>
      <c r="J20" s="490" t="n">
        <v>0</v>
      </c>
      <c r="K20" s="490" t="n">
        <v>0</v>
      </c>
      <c r="L20" s="490">
        <f>SUM(M20:R20)</f>
        <v/>
      </c>
      <c r="M20" s="490" t="n">
        <v>4.29</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0.016275</v>
      </c>
      <c r="H21" s="492" t="n">
        <v>0</v>
      </c>
      <c r="I21" s="492" t="n">
        <v>0</v>
      </c>
      <c r="J21" s="492" t="n">
        <v>0</v>
      </c>
      <c r="K21" s="492" t="n">
        <v>0</v>
      </c>
      <c r="L21" s="492">
        <f>SUM(M21:R21)</f>
        <v/>
      </c>
      <c r="M21" s="492" t="n">
        <v>8.58</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0.03252000000000001</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0.035836</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0.031465</v>
      </c>
      <c r="H36" s="490" t="n">
        <v>0.72243</v>
      </c>
      <c r="I36" s="490" t="n">
        <v>0</v>
      </c>
      <c r="J36" s="490" t="n">
        <v>0</v>
      </c>
      <c r="K36" s="490" t="n">
        <v>0</v>
      </c>
      <c r="L36" s="490">
        <f>SUM(M36:R36)</f>
        <v/>
      </c>
      <c r="M36" s="490" t="n">
        <v>174.676714</v>
      </c>
      <c r="N36" s="490" t="n">
        <v>54.30540000000001</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0.050527</v>
      </c>
      <c r="H37" s="492" t="n">
        <v>1.213883</v>
      </c>
      <c r="I37" s="492" t="n">
        <v>0</v>
      </c>
      <c r="J37" s="492" t="n">
        <v>0</v>
      </c>
      <c r="K37" s="492" t="n">
        <v>0</v>
      </c>
      <c r="L37" s="492">
        <f>SUM(M37:R37)</f>
        <v/>
      </c>
      <c r="M37" s="492" t="n">
        <v>156.676714</v>
      </c>
      <c r="N37" s="492" t="n">
        <v>85.4554</v>
      </c>
      <c r="O37" s="492" t="n">
        <v>0</v>
      </c>
      <c r="P37" s="492" t="n">
        <v>0</v>
      </c>
      <c r="Q37" s="492" t="n">
        <v>0</v>
      </c>
      <c r="R37" s="492" t="n">
        <v>0</v>
      </c>
      <c r="S37" s="493" t="n">
        <v>0.028162</v>
      </c>
      <c r="T37" s="492" t="n">
        <v>0.148672</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191.506636</v>
      </c>
      <c r="N38" s="490" t="n">
        <v>26.540118</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121.769003</v>
      </c>
      <c r="N39" s="492" t="n">
        <v>27.010206</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41.282909</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43.081801</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0.180753</v>
      </c>
      <c r="I56" s="490" t="n">
        <v>0</v>
      </c>
      <c r="J56" s="490" t="n">
        <v>0</v>
      </c>
      <c r="K56" s="490" t="n">
        <v>0</v>
      </c>
      <c r="L56" s="490">
        <f>SUM(M56:R56)</f>
        <v/>
      </c>
      <c r="M56" s="490" t="n">
        <v>362.544799</v>
      </c>
      <c r="N56" s="490" t="n">
        <v>137.227624</v>
      </c>
      <c r="O56" s="490" t="n">
        <v>0</v>
      </c>
      <c r="P56" s="490" t="n">
        <v>83.6388</v>
      </c>
      <c r="Q56" s="490" t="n">
        <v>0</v>
      </c>
      <c r="R56" s="490" t="n">
        <v>0</v>
      </c>
      <c r="S56" s="491" t="n">
        <v>0</v>
      </c>
      <c r="T56" s="490" t="n">
        <v>0</v>
      </c>
    </row>
    <row customHeight="1" ht="12.8" r="57" s="349">
      <c r="B57" s="348" t="n"/>
      <c r="C57" s="484" t="n"/>
      <c r="D57" s="484">
        <f>$D$17</f>
        <v/>
      </c>
      <c r="E57" s="492">
        <f>F57+L57</f>
        <v/>
      </c>
      <c r="F57" s="492">
        <f>SUM(G57:K57)</f>
        <v/>
      </c>
      <c r="G57" s="492" t="n">
        <v>0</v>
      </c>
      <c r="H57" s="492" t="n">
        <v>0.194913</v>
      </c>
      <c r="I57" s="492" t="n">
        <v>0</v>
      </c>
      <c r="J57" s="492" t="n">
        <v>0</v>
      </c>
      <c r="K57" s="492" t="n">
        <v>0</v>
      </c>
      <c r="L57" s="492">
        <f>SUM(M57:R57)</f>
        <v/>
      </c>
      <c r="M57" s="492" t="n">
        <v>187.673</v>
      </c>
      <c r="N57" s="492" t="n">
        <v>127.165624</v>
      </c>
      <c r="O57" s="492" t="n">
        <v>0</v>
      </c>
      <c r="P57" s="492" t="n">
        <v>60.468</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50.27809</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51.36909</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7.622823</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52.909328</v>
      </c>
      <c r="O71" s="492" t="n">
        <v>0</v>
      </c>
      <c r="P71" s="492" t="n">
        <v>1.020789</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1369.865281</v>
      </c>
      <c r="H12" s="490" t="n">
        <v>3117.598694</v>
      </c>
      <c r="I12" s="490" t="n">
        <v>9701.915936000001</v>
      </c>
      <c r="J12" s="534" t="n">
        <v>688.933542</v>
      </c>
      <c r="K12" s="533" t="n">
        <v>251.129188</v>
      </c>
      <c r="L12" s="490" t="n">
        <v>293.459956</v>
      </c>
      <c r="M12" s="490" t="n">
        <v>258.598287</v>
      </c>
      <c r="N12" s="535" t="n">
        <v>4.677054</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1424.812837</v>
      </c>
      <c r="H13" s="539" t="n">
        <v>3308.347208</v>
      </c>
      <c r="I13" s="539" t="n">
        <v>10575.837009</v>
      </c>
      <c r="J13" s="540" t="n">
        <v>1062.498165</v>
      </c>
      <c r="K13" s="538" t="n">
        <v>251.548494</v>
      </c>
      <c r="L13" s="539" t="n">
        <v>382.304138</v>
      </c>
      <c r="M13" s="539" t="n">
        <v>296.580219</v>
      </c>
      <c r="N13" s="541" t="n">
        <v>5.058617</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376.1510030000001</v>
      </c>
      <c r="H14" s="490" t="n">
        <v>1619.225095</v>
      </c>
      <c r="I14" s="490" t="n">
        <v>9583.621252000001</v>
      </c>
      <c r="J14" s="534" t="n">
        <v>579.139052</v>
      </c>
      <c r="K14" s="533" t="n">
        <v>51.12918800000001</v>
      </c>
      <c r="L14" s="490" t="n">
        <v>131.874001</v>
      </c>
      <c r="M14" s="490" t="n">
        <v>258.598287</v>
      </c>
      <c r="N14" s="535" t="n">
        <v>4.677054</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180.626427</v>
      </c>
      <c r="H15" s="539" t="n">
        <v>1661.070316</v>
      </c>
      <c r="I15" s="539" t="n">
        <v>10464.071289</v>
      </c>
      <c r="J15" s="540" t="n">
        <v>762.6904300000001</v>
      </c>
      <c r="K15" s="538" t="n">
        <v>51.12918800000001</v>
      </c>
      <c r="L15" s="539" t="n">
        <v>171.248086</v>
      </c>
      <c r="M15" s="539" t="n">
        <v>296.580219</v>
      </c>
      <c r="N15" s="541" t="n">
        <v>5.058617</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416.314278</v>
      </c>
      <c r="H16" s="490" t="n">
        <v>25</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416.78641</v>
      </c>
      <c r="H17" s="539" t="n">
        <v>25</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30</v>
      </c>
      <c r="H18" s="490" t="n">
        <v>23</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30</v>
      </c>
      <c r="H19" s="539" t="n">
        <v>23</v>
      </c>
      <c r="I19" s="539" t="n">
        <v>0</v>
      </c>
      <c r="J19" s="540" t="n">
        <v>0</v>
      </c>
      <c r="K19" s="538" t="n">
        <v>0</v>
      </c>
      <c r="L19" s="539" t="n">
        <v>51.666667</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40</v>
      </c>
      <c r="H32" s="490" t="n">
        <v>0</v>
      </c>
      <c r="I32" s="490" t="n">
        <v>4.75</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40</v>
      </c>
      <c r="H33" s="539" t="n">
        <v>4.75</v>
      </c>
      <c r="I33" s="539" t="n">
        <v>0</v>
      </c>
      <c r="J33" s="540" t="n">
        <v>21</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170</v>
      </c>
      <c r="H42" s="490" t="n">
        <v>123.633445</v>
      </c>
      <c r="I42" s="490" t="n">
        <v>79.264122</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420</v>
      </c>
      <c r="H43" s="539" t="n">
        <v>139.751917</v>
      </c>
      <c r="I43" s="539" t="n">
        <v>81.76572</v>
      </c>
      <c r="J43" s="540" t="n">
        <v>0</v>
      </c>
      <c r="K43" s="538" t="n">
        <v>0.419306</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7.4</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7.4</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280</v>
      </c>
      <c r="H56" s="490" t="n">
        <v>0</v>
      </c>
      <c r="I56" s="490" t="n">
        <v>0</v>
      </c>
      <c r="J56" s="534" t="n">
        <v>0</v>
      </c>
      <c r="K56" s="533" t="n">
        <v>200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280</v>
      </c>
      <c r="H57" s="539" t="n">
        <v>0</v>
      </c>
      <c r="I57" s="539" t="n">
        <v>0</v>
      </c>
      <c r="J57" s="540" t="n">
        <v>0</v>
      </c>
      <c r="K57" s="538" t="n">
        <v>200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50</v>
      </c>
      <c r="H64" s="490" t="n">
        <v>891.096</v>
      </c>
      <c r="I64" s="490" t="n">
        <v>30</v>
      </c>
      <c r="J64" s="534" t="n">
        <v>0</v>
      </c>
      <c r="K64" s="533" t="n">
        <v>0</v>
      </c>
      <c r="L64" s="490" t="n">
        <v>24.24</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50</v>
      </c>
      <c r="H65" s="539" t="n">
        <v>945.096</v>
      </c>
      <c r="I65" s="539" t="n">
        <v>30</v>
      </c>
      <c r="J65" s="540" t="n">
        <v>0</v>
      </c>
      <c r="K65" s="538" t="n">
        <v>0</v>
      </c>
      <c r="L65" s="539" t="n">
        <v>24.24</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261.951543</v>
      </c>
      <c r="I68" s="490" t="n">
        <v>4.280562</v>
      </c>
      <c r="J68" s="534" t="n">
        <v>0</v>
      </c>
      <c r="K68" s="533" t="n">
        <v>0</v>
      </c>
      <c r="L68" s="490" t="n">
        <v>137.345955</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280.052681</v>
      </c>
      <c r="I69" s="539" t="n">
        <v>0</v>
      </c>
      <c r="J69" s="540" t="n">
        <v>0</v>
      </c>
      <c r="K69" s="538" t="n">
        <v>0</v>
      </c>
      <c r="L69" s="539" t="n">
        <v>135.149385</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173.692611</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229.626294</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109.79449</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278.807735</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801</v>
      </c>
      <c r="F13" s="490" t="n">
        <v>0</v>
      </c>
      <c r="G13" s="490" t="n">
        <v>0</v>
      </c>
      <c r="H13" s="490" t="n">
        <v>0</v>
      </c>
      <c r="I13" s="535" t="n">
        <v>801</v>
      </c>
    </row>
    <row customHeight="1" ht="12.8" r="14" s="349">
      <c r="B14" s="604" t="n"/>
      <c r="C14" s="439" t="n"/>
      <c r="D14" s="439">
        <f>"Jahr "&amp;(AktJahr-1)</f>
        <v/>
      </c>
      <c r="E14" s="536" t="n">
        <v>801</v>
      </c>
      <c r="F14" s="539" t="n">
        <v>0</v>
      </c>
      <c r="G14" s="539" t="n">
        <v>0</v>
      </c>
      <c r="H14" s="539" t="n">
        <v>0</v>
      </c>
      <c r="I14" s="541" t="n">
        <v>801</v>
      </c>
    </row>
    <row customHeight="1" ht="12.8" r="15" s="349">
      <c r="B15" s="604" t="inlineStr">
        <is>
          <t>DE</t>
        </is>
      </c>
      <c r="C15" s="488" t="inlineStr">
        <is>
          <t>Germany</t>
        </is>
      </c>
      <c r="D15" s="489">
        <f>$D$13</f>
        <v/>
      </c>
      <c r="E15" s="531" t="n">
        <v>801</v>
      </c>
      <c r="F15" s="490" t="n">
        <v>0</v>
      </c>
      <c r="G15" s="490" t="n">
        <v>0</v>
      </c>
      <c r="H15" s="490" t="n">
        <v>0</v>
      </c>
      <c r="I15" s="535" t="n">
        <v>801</v>
      </c>
    </row>
    <row customHeight="1" ht="12.8" r="16" s="349">
      <c r="B16" s="604" t="n"/>
      <c r="C16" s="439" t="n"/>
      <c r="D16" s="439">
        <f>$D$14</f>
        <v/>
      </c>
      <c r="E16" s="536" t="n">
        <v>801</v>
      </c>
      <c r="F16" s="539" t="n">
        <v>0</v>
      </c>
      <c r="G16" s="539" t="n">
        <v>0</v>
      </c>
      <c r="H16" s="539" t="n">
        <v>0</v>
      </c>
      <c r="I16" s="541" t="n">
        <v>801</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