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524125" cy="7048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Natixis Pfandbriefbank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Im Trutz Frankfurt 55</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60322 Frankfurt</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971530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www.pfb.natixis.com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1443.5</v>
      </c>
      <c r="E21" s="378" t="n">
        <v>1297.5</v>
      </c>
      <c r="F21" s="377" t="n">
        <v>1461.59</v>
      </c>
      <c r="G21" s="378" t="n">
        <v>1322.52</v>
      </c>
      <c r="H21" s="377" t="n">
        <v>1519.73</v>
      </c>
      <c r="I21" s="378" t="n">
        <v>1372.68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1586.78</v>
      </c>
      <c r="E23" s="386" t="n">
        <v>1473.34</v>
      </c>
      <c r="F23" s="385" t="n">
        <v>1666.36</v>
      </c>
      <c r="G23" s="386" t="n">
        <v>1558.9</v>
      </c>
      <c r="H23" s="385" t="n">
        <v>1706.64</v>
      </c>
      <c r="I23" s="386" t="n">
        <v>1603.11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143.28</v>
      </c>
      <c r="E28" s="400" t="n">
        <v>175.84</v>
      </c>
      <c r="F28" s="399" t="n">
        <v>204.77</v>
      </c>
      <c r="G28" s="400" t="n">
        <v>236.38</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1443.5</v>
      </c>
      <c r="E9" s="622" t="n">
        <v>1297.5</v>
      </c>
    </row>
    <row customHeight="1" ht="20.1" r="10" s="349">
      <c r="A10" s="623" t="n">
        <v>0</v>
      </c>
      <c r="B10" s="624" t="inlineStr">
        <is>
          <t>thereof percentage share of fixed-rate Pfandbriefe
section 28 para. 1 no. 9</t>
        </is>
      </c>
      <c r="C10" s="625" t="inlineStr">
        <is>
          <t>%</t>
        </is>
      </c>
      <c r="D10" s="626" t="n">
        <v>99.31</v>
      </c>
      <c r="E10" s="627" t="n">
        <v>95.14</v>
      </c>
    </row>
    <row customHeight="1" ht="8.1" r="11" s="349">
      <c r="A11" s="613" t="n">
        <v>0</v>
      </c>
      <c r="B11" s="628" t="n"/>
      <c r="C11" s="375" t="n"/>
      <c r="D11" s="375" t="n"/>
      <c r="E11" s="629" t="n"/>
    </row>
    <row customHeight="1" ht="15.95" r="12" s="349">
      <c r="A12" s="613" t="n">
        <v>0</v>
      </c>
      <c r="B12" s="630" t="inlineStr">
        <is>
          <t>Cover Pool</t>
        </is>
      </c>
      <c r="C12" s="631" t="inlineStr">
        <is>
          <t>(€ mn.)</t>
        </is>
      </c>
      <c r="D12" s="621" t="n">
        <v>1586.78</v>
      </c>
      <c r="E12" s="622" t="n">
        <v>1473.34</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46.87</v>
      </c>
      <c r="E16" s="635" t="n">
        <v>40.89</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3.84</v>
      </c>
      <c r="E28" s="635" t="n">
        <v>3.31</v>
      </c>
    </row>
    <row customHeight="1" ht="30" r="29" s="349">
      <c r="A29" s="613" t="n">
        <v>0</v>
      </c>
      <c r="B29" s="640" t="inlineStr">
        <is>
          <t>average loan-to-value ratio, weighted using the mortgage lending value
section 28 para. 2 no. 3</t>
        </is>
      </c>
      <c r="C29" s="636" t="inlineStr">
        <is>
          <t>%</t>
        </is>
      </c>
      <c r="D29" s="634" t="n">
        <v>58.28</v>
      </c>
      <c r="E29" s="635" t="n">
        <v>58.13</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09.07.2021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NAT</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Natixis Pfandbriefbank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87.5</v>
      </c>
      <c r="E11" s="425" t="n">
        <v>95.48999999999999</v>
      </c>
      <c r="F11" s="424" t="n">
        <v>40</v>
      </c>
      <c r="G11" s="425" t="n">
        <v>37.72</v>
      </c>
    </row>
    <row customHeight="1" ht="12.8" r="12" s="349">
      <c r="A12" s="365" t="n">
        <v>0</v>
      </c>
      <c r="B12" s="422" t="inlineStr">
        <is>
          <t>&gt; 0,5 years and &lt;= 1 year</t>
        </is>
      </c>
      <c r="C12" s="423" t="n"/>
      <c r="D12" s="424" t="n">
        <v>290</v>
      </c>
      <c r="E12" s="425" t="n">
        <v>72.5</v>
      </c>
      <c r="F12" s="424" t="n">
        <v>64</v>
      </c>
      <c r="G12" s="425" t="n">
        <v>23.58</v>
      </c>
    </row>
    <row customHeight="1" ht="12.8" r="13" s="349">
      <c r="A13" s="365" t="n">
        <v>0</v>
      </c>
      <c r="B13" s="422" t="inlineStr">
        <is>
          <t>&gt; 1  year and &lt;= 1,5 years</t>
        </is>
      </c>
      <c r="C13" s="423" t="n"/>
      <c r="D13" s="424" t="n">
        <v>10</v>
      </c>
      <c r="E13" s="425" t="n">
        <v>171.13</v>
      </c>
      <c r="F13" s="424" t="n">
        <v>87.5</v>
      </c>
      <c r="G13" s="425" t="n">
        <v>60.75</v>
      </c>
    </row>
    <row customHeight="1" ht="12.8" r="14" s="349">
      <c r="A14" s="365" t="n">
        <v>0</v>
      </c>
      <c r="B14" s="422" t="inlineStr">
        <is>
          <t>&gt; 1,5 years and &lt;= 2 years</t>
        </is>
      </c>
      <c r="C14" s="422" t="n"/>
      <c r="D14" s="426" t="n">
        <v>260</v>
      </c>
      <c r="E14" s="427" t="n">
        <v>109.61</v>
      </c>
      <c r="F14" s="426" t="n">
        <v>290</v>
      </c>
      <c r="G14" s="427" t="n">
        <v>74.58</v>
      </c>
    </row>
    <row customHeight="1" ht="12.8" r="15" s="349">
      <c r="A15" s="365" t="n">
        <v>0</v>
      </c>
      <c r="B15" s="422" t="inlineStr">
        <is>
          <t>&gt; 2 years and &lt;= 3 years</t>
        </is>
      </c>
      <c r="C15" s="422" t="n"/>
      <c r="D15" s="426" t="n">
        <v>5</v>
      </c>
      <c r="E15" s="427" t="n">
        <v>304.5</v>
      </c>
      <c r="F15" s="426" t="n">
        <v>270</v>
      </c>
      <c r="G15" s="427" t="n">
        <v>328.96</v>
      </c>
    </row>
    <row customHeight="1" ht="12.8" r="16" s="349">
      <c r="A16" s="365" t="n">
        <v>0</v>
      </c>
      <c r="B16" s="422" t="inlineStr">
        <is>
          <t>&gt; 3 years and &lt;= 4 years</t>
        </is>
      </c>
      <c r="C16" s="422" t="n"/>
      <c r="D16" s="426" t="n">
        <v>260</v>
      </c>
      <c r="E16" s="427" t="n">
        <v>120.82</v>
      </c>
      <c r="F16" s="426" t="n">
        <v>5</v>
      </c>
      <c r="G16" s="427" t="n">
        <v>378.02</v>
      </c>
    </row>
    <row customHeight="1" ht="12.8" r="17" s="349">
      <c r="A17" s="365" t="n">
        <v>0</v>
      </c>
      <c r="B17" s="422" t="inlineStr">
        <is>
          <t>&gt; 4 years and &lt;= 5 years</t>
        </is>
      </c>
      <c r="C17" s="422" t="n"/>
      <c r="D17" s="426" t="n">
        <v>16</v>
      </c>
      <c r="E17" s="427" t="n">
        <v>149.12</v>
      </c>
      <c r="F17" s="426" t="n">
        <v>260</v>
      </c>
      <c r="G17" s="427" t="n">
        <v>137.25</v>
      </c>
    </row>
    <row customHeight="1" ht="12.8" r="18" s="349">
      <c r="A18" s="365" t="n">
        <v>0</v>
      </c>
      <c r="B18" s="422" t="inlineStr">
        <is>
          <t>&gt; 5 years and &lt;= 10 years</t>
        </is>
      </c>
      <c r="C18" s="423" t="n"/>
      <c r="D18" s="424" t="n">
        <v>515</v>
      </c>
      <c r="E18" s="425" t="n">
        <v>563.62</v>
      </c>
      <c r="F18" s="424" t="n">
        <v>281</v>
      </c>
      <c r="G18" s="425" t="n">
        <v>432.49</v>
      </c>
    </row>
    <row customHeight="1" ht="12.8" r="19" s="349">
      <c r="A19" s="365" t="n">
        <v>0</v>
      </c>
      <c r="B19" s="422" t="inlineStr">
        <is>
          <t>&gt; 10 years</t>
        </is>
      </c>
      <c r="C19" s="423" t="n"/>
      <c r="D19" s="424" t="n">
        <v>0</v>
      </c>
      <c r="E19" s="425" t="n">
        <v>0</v>
      </c>
      <c r="F19" s="424" t="n">
        <v>0</v>
      </c>
      <c r="G19" s="425" t="n">
        <v>0</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0</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0</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79.47</v>
      </c>
      <c r="E11" s="440" t="n">
        <v>82.05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1314.8</v>
      </c>
      <c r="E12" s="440" t="n">
        <v>1226.29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0</v>
      </c>
      <c r="I16" s="490" t="n">
        <v>83.98</v>
      </c>
      <c r="J16" s="490" t="n">
        <v>0</v>
      </c>
      <c r="K16" s="490" t="n">
        <v>0</v>
      </c>
      <c r="L16" s="490">
        <f>SUM(M16:R16)</f>
        <v/>
      </c>
      <c r="M16" s="490" t="n">
        <v>867.29</v>
      </c>
      <c r="N16" s="490" t="n">
        <v>410.93</v>
      </c>
      <c r="O16" s="490" t="n">
        <v>0</v>
      </c>
      <c r="P16" s="490" t="n">
        <v>32.08</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85.81</v>
      </c>
      <c r="J17" s="492" t="n">
        <v>0</v>
      </c>
      <c r="K17" s="492" t="n">
        <v>0</v>
      </c>
      <c r="L17" s="492">
        <f>SUM(M17:R17)</f>
        <v/>
      </c>
      <c r="M17" s="492" t="n">
        <v>784.5600000000001</v>
      </c>
      <c r="N17" s="492" t="n">
        <v>385.01</v>
      </c>
      <c r="O17" s="492" t="n">
        <v>0</v>
      </c>
      <c r="P17" s="492" t="n">
        <v>52.98</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0</v>
      </c>
      <c r="H18" s="490" t="n">
        <v>0</v>
      </c>
      <c r="I18" s="490" t="n">
        <v>79.26000000000001</v>
      </c>
      <c r="J18" s="490" t="n">
        <v>0</v>
      </c>
      <c r="K18" s="490" t="n">
        <v>0</v>
      </c>
      <c r="L18" s="490">
        <f>SUM(M18:R18)</f>
        <v/>
      </c>
      <c r="M18" s="490" t="n">
        <v>365.16</v>
      </c>
      <c r="N18" s="490" t="n">
        <v>62.95</v>
      </c>
      <c r="O18" s="490" t="n">
        <v>0</v>
      </c>
      <c r="P18" s="490" t="n">
        <v>12.6</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81.09</v>
      </c>
      <c r="J19" s="492" t="n">
        <v>0</v>
      </c>
      <c r="K19" s="492" t="n">
        <v>0</v>
      </c>
      <c r="L19" s="492">
        <f>SUM(M19:R19)</f>
        <v/>
      </c>
      <c r="M19" s="492" t="n">
        <v>304.16</v>
      </c>
      <c r="N19" s="492" t="n">
        <v>70.89</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4.33</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4.72</v>
      </c>
      <c r="J36" s="490" t="n">
        <v>0</v>
      </c>
      <c r="K36" s="490" t="n">
        <v>0</v>
      </c>
      <c r="L36" s="490">
        <f>SUM(M36:R36)</f>
        <v/>
      </c>
      <c r="M36" s="490" t="n">
        <v>467.38</v>
      </c>
      <c r="N36" s="490" t="n">
        <v>205.2</v>
      </c>
      <c r="O36" s="490" t="n">
        <v>0</v>
      </c>
      <c r="P36" s="490" t="n">
        <v>13.24</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4.72</v>
      </c>
      <c r="J37" s="492" t="n">
        <v>0</v>
      </c>
      <c r="K37" s="492" t="n">
        <v>0</v>
      </c>
      <c r="L37" s="492">
        <f>SUM(M37:R37)</f>
        <v/>
      </c>
      <c r="M37" s="492" t="n">
        <v>455.28</v>
      </c>
      <c r="N37" s="492" t="n">
        <v>229.64</v>
      </c>
      <c r="O37" s="492" t="n">
        <v>0</v>
      </c>
      <c r="P37" s="492" t="n">
        <v>52.98</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34.75</v>
      </c>
      <c r="N46" s="490" t="n">
        <v>44.68</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25.12</v>
      </c>
      <c r="N47" s="492" t="n">
        <v>50.16</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8.67</v>
      </c>
      <c r="O56" s="490" t="n">
        <v>0</v>
      </c>
      <c r="P56" s="490" t="n">
        <v>1.91</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23.66</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23.66</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65.77</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10.66</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192.5</v>
      </c>
      <c r="F13" s="490" t="n">
        <v>0</v>
      </c>
      <c r="G13" s="490" t="n">
        <v>0</v>
      </c>
      <c r="H13" s="490" t="n">
        <v>0</v>
      </c>
      <c r="I13" s="535" t="n">
        <v>192.5</v>
      </c>
    </row>
    <row customHeight="1" ht="12.8" r="14" s="349">
      <c r="B14" s="604" t="n"/>
      <c r="C14" s="439" t="n"/>
      <c r="D14" s="439">
        <f>"Jahr "&amp;(AktJahr-1)</f>
        <v/>
      </c>
      <c r="E14" s="536" t="n">
        <v>165</v>
      </c>
      <c r="F14" s="539" t="n">
        <v>0</v>
      </c>
      <c r="G14" s="539" t="n">
        <v>0</v>
      </c>
      <c r="H14" s="539" t="n">
        <v>0</v>
      </c>
      <c r="I14" s="541" t="n">
        <v>165</v>
      </c>
    </row>
    <row customHeight="1" ht="12.8" r="15" s="349">
      <c r="B15" s="604" t="inlineStr">
        <is>
          <t>DE</t>
        </is>
      </c>
      <c r="C15" s="488" t="inlineStr">
        <is>
          <t>Germany</t>
        </is>
      </c>
      <c r="D15" s="489">
        <f>$D$13</f>
        <v/>
      </c>
      <c r="E15" s="531" t="n">
        <v>192.5</v>
      </c>
      <c r="F15" s="490" t="n">
        <v>0</v>
      </c>
      <c r="G15" s="490" t="n">
        <v>0</v>
      </c>
      <c r="H15" s="490" t="n">
        <v>0</v>
      </c>
      <c r="I15" s="535" t="n">
        <v>192.5</v>
      </c>
    </row>
    <row customHeight="1" ht="12.8" r="16" s="349">
      <c r="B16" s="604" t="n"/>
      <c r="C16" s="439" t="n"/>
      <c r="D16" s="439">
        <f>$D$14</f>
        <v/>
      </c>
      <c r="E16" s="536" t="n">
        <v>165</v>
      </c>
      <c r="F16" s="539" t="n">
        <v>0</v>
      </c>
      <c r="G16" s="539" t="n">
        <v>0</v>
      </c>
      <c r="H16" s="539" t="n">
        <v>0</v>
      </c>
      <c r="I16" s="541" t="n">
        <v>165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