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419225" cy="6953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Sparkasse KölnBonn</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Hahnenstraße 57</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50667 Köln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+49 221 226 - 1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+49 221 240 1473</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kontakt@sparkasse-koelnbonn.de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www.sparkasse-koelnbonn.de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2095.686079</v>
      </c>
      <c r="E21" s="378" t="n">
        <v>2729.137201</v>
      </c>
      <c r="F21" s="377" t="n">
        <v>2455.631138</v>
      </c>
      <c r="G21" s="378" t="n">
        <v>3145.693582</v>
      </c>
      <c r="H21" s="377" t="n">
        <v>21244.180913</v>
      </c>
      <c r="I21" s="378" t="n">
        <v>2730.817948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6375.943698</v>
      </c>
      <c r="E23" s="386" t="n">
        <v>5540.507453</v>
      </c>
      <c r="F23" s="385" t="n">
        <v>7096.450305</v>
      </c>
      <c r="G23" s="386" t="n">
        <v>6252.531827</v>
      </c>
      <c r="H23" s="385" t="n">
        <v>6276.779922000001</v>
      </c>
      <c r="I23" s="386" t="n">
        <v>5518.862962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4280.257618</v>
      </c>
      <c r="E28" s="400" t="n">
        <v>0</v>
      </c>
      <c r="F28" s="399" t="n">
        <v>4640.819167000001</v>
      </c>
      <c r="G28" s="400" t="n">
        <v>0</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36.2</v>
      </c>
      <c r="E34" s="378" t="n">
        <v>36.2</v>
      </c>
      <c r="F34" s="377" t="n">
        <v>40.537243</v>
      </c>
      <c r="G34" s="378" t="n">
        <v>42.126078</v>
      </c>
      <c r="H34" s="377" t="n">
        <v>38.326539</v>
      </c>
      <c r="I34" s="378" t="n">
        <v>38.931956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334.978951</v>
      </c>
      <c r="E36" s="386" t="n">
        <v>356.629783</v>
      </c>
      <c r="F36" s="385" t="n">
        <v>364.28795</v>
      </c>
      <c r="G36" s="386" t="n">
        <v>392.141714</v>
      </c>
      <c r="H36" s="385" t="n">
        <v>334.54941</v>
      </c>
      <c r="I36" s="386" t="n">
        <v>355.848963</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298.778951</v>
      </c>
      <c r="E41" s="400" t="n">
        <v>0</v>
      </c>
      <c r="F41" s="399" t="n">
        <v>323.750707</v>
      </c>
      <c r="G41" s="400" t="n">
        <v>0</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2095.686079</v>
      </c>
      <c r="E9" s="622" t="n">
        <v>2729.137201</v>
      </c>
    </row>
    <row customHeight="1" ht="20.1" r="10" s="349">
      <c r="A10" s="623" t="n">
        <v>0</v>
      </c>
      <c r="B10" s="624" t="inlineStr">
        <is>
          <t>thereof percentage share of fixed-rate Pfandbriefe
section 28 para. 1 no. 9</t>
        </is>
      </c>
      <c r="C10" s="625" t="inlineStr">
        <is>
          <t>%</t>
        </is>
      </c>
      <c r="D10" s="626" t="n">
        <v>0</v>
      </c>
      <c r="E10" s="627" t="n">
        <v>99.45</v>
      </c>
    </row>
    <row customHeight="1" ht="8.1" r="11" s="349">
      <c r="A11" s="613" t="n">
        <v>0</v>
      </c>
      <c r="B11" s="628" t="n"/>
      <c r="C11" s="375" t="n"/>
      <c r="D11" s="375" t="n"/>
      <c r="E11" s="629" t="n"/>
    </row>
    <row customHeight="1" ht="15.95" r="12" s="349">
      <c r="A12" s="613" t="n">
        <v>0</v>
      </c>
      <c r="B12" s="630" t="inlineStr">
        <is>
          <t>Cover Pool</t>
        </is>
      </c>
      <c r="C12" s="631" t="inlineStr">
        <is>
          <t>(€ mn.)</t>
        </is>
      </c>
      <c r="D12" s="621" t="n">
        <v>6375.943698</v>
      </c>
      <c r="E12" s="622" t="n">
        <v>5540.507453</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0</v>
      </c>
      <c r="E16" s="635" t="n">
        <v>90.73</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0</v>
      </c>
      <c r="E28" s="635" t="n">
        <v>5.48</v>
      </c>
    </row>
    <row customHeight="1" ht="30" r="29" s="349">
      <c r="A29" s="613" t="n">
        <v>0</v>
      </c>
      <c r="B29" s="640" t="inlineStr">
        <is>
          <t>average loan-to-value ratio, weighted using the mortgage lending value
section 28 para. 2 no. 3</t>
        </is>
      </c>
      <c r="C29" s="636" t="inlineStr">
        <is>
          <t>%</t>
        </is>
      </c>
      <c r="D29" s="634" t="n">
        <v>0</v>
      </c>
      <c r="E29" s="635" t="n">
        <v>52.56</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36.2</v>
      </c>
      <c r="E34" s="649" t="n">
        <v>36.2</v>
      </c>
    </row>
    <row customHeight="1" ht="20.1" r="35" s="349">
      <c r="A35" s="613" t="n">
        <v>1</v>
      </c>
      <c r="B35" s="624" t="inlineStr">
        <is>
          <t>thereof percentage share of fixed-rate Pfandbriefe
section 28 para. 1 no. 9</t>
        </is>
      </c>
      <c r="C35" s="625" t="inlineStr">
        <is>
          <t>%</t>
        </is>
      </c>
      <c r="D35" s="626" t="n">
        <v>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334.978951</v>
      </c>
      <c r="E37" s="649" t="n">
        <v>356.629783</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80.72</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22.10.2020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SKB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Sparkasse KölnBonn</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25</v>
      </c>
      <c r="E11" s="425" t="n">
        <v>897.193002</v>
      </c>
      <c r="F11" s="424" t="n">
        <v>19</v>
      </c>
      <c r="G11" s="425" t="n">
        <v>446.344271</v>
      </c>
    </row>
    <row customHeight="1" ht="12.8" r="12" s="349">
      <c r="A12" s="365" t="n">
        <v>0</v>
      </c>
      <c r="B12" s="422" t="inlineStr">
        <is>
          <t>&gt; 0,5 years and &lt;= 1 year</t>
        </is>
      </c>
      <c r="C12" s="423" t="n"/>
      <c r="D12" s="424" t="n">
        <v>13.5</v>
      </c>
      <c r="E12" s="425" t="n">
        <v>283.951126</v>
      </c>
      <c r="F12" s="424" t="n">
        <v>522</v>
      </c>
      <c r="G12" s="425" t="n">
        <v>264.711418</v>
      </c>
    </row>
    <row customHeight="1" ht="12.8" r="13" s="349">
      <c r="A13" s="365" t="n">
        <v>0</v>
      </c>
      <c r="B13" s="422" t="inlineStr">
        <is>
          <t>&gt; 1  year and &lt;= 1,5 years</t>
        </is>
      </c>
      <c r="C13" s="423" t="n"/>
      <c r="D13" s="424" t="n">
        <v>22</v>
      </c>
      <c r="E13" s="425" t="n">
        <v>299.840433</v>
      </c>
      <c r="F13" s="424" t="n">
        <v>25</v>
      </c>
      <c r="G13" s="425" t="n">
        <v>250.503206</v>
      </c>
    </row>
    <row customHeight="1" ht="12.8" r="14" s="349">
      <c r="A14" s="365" t="n">
        <v>0</v>
      </c>
      <c r="B14" s="422" t="inlineStr">
        <is>
          <t>&gt; 1,5 years and &lt;= 2 years</t>
        </is>
      </c>
      <c r="C14" s="422" t="n"/>
      <c r="D14" s="426" t="n">
        <v>540</v>
      </c>
      <c r="E14" s="427" t="n">
        <v>244.512768</v>
      </c>
      <c r="F14" s="426" t="n">
        <v>13.5</v>
      </c>
      <c r="G14" s="427" t="n">
        <v>227.139683</v>
      </c>
    </row>
    <row customHeight="1" ht="12.8" r="15" s="349">
      <c r="A15" s="365" t="n">
        <v>0</v>
      </c>
      <c r="B15" s="422" t="inlineStr">
        <is>
          <t>&gt; 2 years and &lt;= 3 years</t>
        </is>
      </c>
      <c r="C15" s="422" t="n"/>
      <c r="D15" s="426" t="n">
        <v>117.5</v>
      </c>
      <c r="E15" s="427" t="n">
        <v>470.517421</v>
      </c>
      <c r="F15" s="426" t="n">
        <v>562</v>
      </c>
      <c r="G15" s="427" t="n">
        <v>524.7982850000001</v>
      </c>
    </row>
    <row customHeight="1" ht="12.8" r="16" s="349">
      <c r="A16" s="365" t="n">
        <v>0</v>
      </c>
      <c r="B16" s="422" t="inlineStr">
        <is>
          <t>&gt; 3 years and &lt;= 4 years</t>
        </is>
      </c>
      <c r="C16" s="422" t="n"/>
      <c r="D16" s="426" t="n">
        <v>82</v>
      </c>
      <c r="E16" s="427" t="n">
        <v>572.5056480000001</v>
      </c>
      <c r="F16" s="426" t="n">
        <v>117.5</v>
      </c>
      <c r="G16" s="427" t="n">
        <v>462.285234</v>
      </c>
    </row>
    <row customHeight="1" ht="12.8" r="17" s="349">
      <c r="A17" s="365" t="n">
        <v>0</v>
      </c>
      <c r="B17" s="422" t="inlineStr">
        <is>
          <t>&gt; 4 years and &lt;= 5 years</t>
        </is>
      </c>
      <c r="C17" s="422" t="n"/>
      <c r="D17" s="426" t="n">
        <v>625.75</v>
      </c>
      <c r="E17" s="427" t="n">
        <v>532.282602</v>
      </c>
      <c r="F17" s="426" t="n">
        <v>82</v>
      </c>
      <c r="G17" s="427" t="n">
        <v>548.761891</v>
      </c>
    </row>
    <row customHeight="1" ht="12.8" r="18" s="349">
      <c r="A18" s="365" t="n">
        <v>0</v>
      </c>
      <c r="B18" s="422" t="inlineStr">
        <is>
          <t>&gt; 5 years and &lt;= 10 years</t>
        </is>
      </c>
      <c r="C18" s="423" t="n"/>
      <c r="D18" s="424" t="n">
        <v>154.846718</v>
      </c>
      <c r="E18" s="425" t="n">
        <v>2104.441056</v>
      </c>
      <c r="F18" s="424" t="n">
        <v>794.75</v>
      </c>
      <c r="G18" s="425" t="n">
        <v>1994.446199</v>
      </c>
    </row>
    <row customHeight="1" ht="12.8" r="19" s="349">
      <c r="A19" s="365" t="n">
        <v>0</v>
      </c>
      <c r="B19" s="422" t="inlineStr">
        <is>
          <t>&gt; 10 years</t>
        </is>
      </c>
      <c r="C19" s="423" t="n"/>
      <c r="D19" s="424" t="n">
        <v>515.0893599999999</v>
      </c>
      <c r="E19" s="425" t="n">
        <v>970.699638</v>
      </c>
      <c r="F19" s="424" t="n">
        <v>593.387201</v>
      </c>
      <c r="G19" s="425" t="n">
        <v>821.2913199999999</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0</v>
      </c>
      <c r="E24" s="425" t="n">
        <v>65.897626</v>
      </c>
      <c r="F24" s="424" t="n">
        <v>0</v>
      </c>
      <c r="G24" s="425" t="n">
        <v>20.445141</v>
      </c>
    </row>
    <row customHeight="1" ht="12.8" r="25" s="349">
      <c r="A25" s="365" t="n">
        <v>1</v>
      </c>
      <c r="B25" s="422" t="inlineStr">
        <is>
          <t>&gt; 0,5 years and &lt;= 1 year</t>
        </is>
      </c>
      <c r="C25" s="423" t="n"/>
      <c r="D25" s="424" t="n">
        <v>0</v>
      </c>
      <c r="E25" s="425" t="n">
        <v>31.773011</v>
      </c>
      <c r="F25" s="424" t="n">
        <v>0</v>
      </c>
      <c r="G25" s="425" t="n">
        <v>9.493722</v>
      </c>
    </row>
    <row customHeight="1" ht="12.8" r="26" s="349">
      <c r="A26" s="365" t="n">
        <v>1</v>
      </c>
      <c r="B26" s="422" t="inlineStr">
        <is>
          <t>&gt; 1  year and &lt;= 1,5 years</t>
        </is>
      </c>
      <c r="C26" s="423" t="n"/>
      <c r="D26" s="424" t="n">
        <v>0</v>
      </c>
      <c r="E26" s="425" t="n">
        <v>9.934652</v>
      </c>
      <c r="F26" s="424" t="n">
        <v>0</v>
      </c>
      <c r="G26" s="425" t="n">
        <v>59.223604</v>
      </c>
    </row>
    <row customHeight="1" ht="12.8" r="27" s="349">
      <c r="A27" s="365" t="n">
        <v>1</v>
      </c>
      <c r="B27" s="422" t="inlineStr">
        <is>
          <t>&gt; 1,5 years and &lt;= 2 years</t>
        </is>
      </c>
      <c r="C27" s="422" t="n"/>
      <c r="D27" s="426" t="n">
        <v>20</v>
      </c>
      <c r="E27" s="427" t="n">
        <v>19.01344</v>
      </c>
      <c r="F27" s="426" t="n">
        <v>0</v>
      </c>
      <c r="G27" s="427" t="n">
        <v>31.644105</v>
      </c>
    </row>
    <row customHeight="1" ht="12.8" r="28" s="349">
      <c r="A28" s="365" t="n">
        <v>1</v>
      </c>
      <c r="B28" s="422" t="inlineStr">
        <is>
          <t>&gt; 2 years and &lt;= 3 years</t>
        </is>
      </c>
      <c r="C28" s="422" t="n"/>
      <c r="D28" s="426" t="n">
        <v>11.2</v>
      </c>
      <c r="E28" s="427" t="n">
        <v>31.981622</v>
      </c>
      <c r="F28" s="426" t="n">
        <v>20</v>
      </c>
      <c r="G28" s="427" t="n">
        <v>28.520663</v>
      </c>
    </row>
    <row customHeight="1" ht="12.8" r="29" s="349">
      <c r="A29" s="365" t="n">
        <v>1</v>
      </c>
      <c r="B29" s="422" t="inlineStr">
        <is>
          <t>&gt; 3 years and &lt;= 4 years</t>
        </is>
      </c>
      <c r="C29" s="422" t="n"/>
      <c r="D29" s="426" t="n">
        <v>0</v>
      </c>
      <c r="E29" s="427" t="n">
        <v>37.917248</v>
      </c>
      <c r="F29" s="426" t="n">
        <v>11.2</v>
      </c>
      <c r="G29" s="427" t="n">
        <v>30.998917</v>
      </c>
    </row>
    <row customHeight="1" ht="12.8" r="30" s="349">
      <c r="A30" s="365" t="n">
        <v>1</v>
      </c>
      <c r="B30" s="422" t="inlineStr">
        <is>
          <t>&gt; 4 years and &lt;= 5 years</t>
        </is>
      </c>
      <c r="C30" s="422" t="n"/>
      <c r="D30" s="426" t="n">
        <v>5</v>
      </c>
      <c r="E30" s="427" t="n">
        <v>74.964057</v>
      </c>
      <c r="F30" s="426" t="n">
        <v>0</v>
      </c>
      <c r="G30" s="427" t="n">
        <v>39.009503</v>
      </c>
    </row>
    <row customHeight="1" ht="12.8" r="31" s="349">
      <c r="A31" s="365" t="n">
        <v>1</v>
      </c>
      <c r="B31" s="422" t="inlineStr">
        <is>
          <t>&gt; 5 years and &lt;= 10 years</t>
        </is>
      </c>
      <c r="C31" s="423" t="n"/>
      <c r="D31" s="424" t="n">
        <v>0</v>
      </c>
      <c r="E31" s="425" t="n">
        <v>45.098389</v>
      </c>
      <c r="F31" s="424" t="n">
        <v>5</v>
      </c>
      <c r="G31" s="425" t="n">
        <v>116.471834</v>
      </c>
    </row>
    <row customHeight="1" ht="12.8" r="32" s="349">
      <c r="A32" s="365" t="n">
        <v>1</v>
      </c>
      <c r="B32" s="422" t="inlineStr">
        <is>
          <t>&gt; 10 years</t>
        </is>
      </c>
      <c r="C32" s="423" t="n"/>
      <c r="D32" s="426" t="n">
        <v>0</v>
      </c>
      <c r="E32" s="427" t="n">
        <v>18.398902</v>
      </c>
      <c r="F32" s="426" t="n">
        <v>0</v>
      </c>
      <c r="G32" s="427" t="n">
        <v>20.822293</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2978.940332</v>
      </c>
      <c r="E9" s="438" t="n">
        <v>2908.338903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1303.715832</v>
      </c>
      <c r="E10" s="440" t="n">
        <v>1273.261859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1192.339637</v>
      </c>
      <c r="E11" s="440" t="n">
        <v>1161.638823</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330.947895</v>
      </c>
      <c r="E12" s="440" t="n">
        <v>119.541924</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49.289449</v>
      </c>
      <c r="E21" s="425" t="n">
        <v>56.901617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285.689502</v>
      </c>
      <c r="E22" s="440" t="n">
        <v>299.728166</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1038.627606</v>
      </c>
      <c r="H16" s="490" t="n">
        <v>1615.913577</v>
      </c>
      <c r="I16" s="490" t="n">
        <v>1899.742689</v>
      </c>
      <c r="J16" s="490" t="n">
        <v>0</v>
      </c>
      <c r="K16" s="490" t="n">
        <v>0</v>
      </c>
      <c r="L16" s="490">
        <f>SUM(M16:R16)</f>
        <v/>
      </c>
      <c r="M16" s="490" t="n">
        <v>498.5811890000001</v>
      </c>
      <c r="N16" s="490" t="n">
        <v>210.988292</v>
      </c>
      <c r="O16" s="490" t="n">
        <v>79.642246</v>
      </c>
      <c r="P16" s="490" t="n">
        <v>443.1752530000001</v>
      </c>
      <c r="Q16" s="490" t="n">
        <v>17.017531</v>
      </c>
      <c r="R16" s="490" t="n">
        <v>2.255309</v>
      </c>
      <c r="S16" s="491" t="n">
        <v>0</v>
      </c>
      <c r="T16" s="490" t="n">
        <v>0</v>
      </c>
    </row>
    <row customHeight="1" ht="12.75" r="17" s="349">
      <c r="B17" s="348" t="n"/>
      <c r="C17" s="484" t="n"/>
      <c r="D17" s="484">
        <f>"year "&amp;(AktJahr-1)</f>
        <v/>
      </c>
      <c r="E17" s="492">
        <f>F17+L17</f>
        <v/>
      </c>
      <c r="F17" s="492">
        <f>SUM(G17:K17)</f>
        <v/>
      </c>
      <c r="G17" s="492" t="n">
        <v>959.252705</v>
      </c>
      <c r="H17" s="492" t="n">
        <v>1539.089765</v>
      </c>
      <c r="I17" s="492" t="n">
        <v>1738.869598</v>
      </c>
      <c r="J17" s="492" t="n">
        <v>0</v>
      </c>
      <c r="K17" s="492" t="n">
        <v>0</v>
      </c>
      <c r="L17" s="492">
        <f>SUM(M17:R17)</f>
        <v/>
      </c>
      <c r="M17" s="492" t="n">
        <v>476.055292</v>
      </c>
      <c r="N17" s="492" t="n">
        <v>212.681707</v>
      </c>
      <c r="O17" s="492" t="n">
        <v>77.985703</v>
      </c>
      <c r="P17" s="492" t="n">
        <v>442.74574</v>
      </c>
      <c r="Q17" s="492" t="n">
        <v>13.9</v>
      </c>
      <c r="R17" s="492" t="n">
        <v>2.17744</v>
      </c>
      <c r="S17" s="493" t="n">
        <v>1e-06</v>
      </c>
      <c r="T17" s="492" t="n">
        <v>1e-06</v>
      </c>
    </row>
    <row customHeight="1" ht="12.8" r="18" s="349">
      <c r="B18" s="361" t="inlineStr">
        <is>
          <t>DE</t>
        </is>
      </c>
      <c r="C18" s="488" t="inlineStr">
        <is>
          <t>Germany</t>
        </is>
      </c>
      <c r="D18" s="489">
        <f>$D$16</f>
        <v/>
      </c>
      <c r="E18" s="490">
        <f>F18+L18</f>
        <v/>
      </c>
      <c r="F18" s="490">
        <f>SUM(G18:K18)</f>
        <v/>
      </c>
      <c r="G18" s="490" t="n">
        <v>1038.627606</v>
      </c>
      <c r="H18" s="490" t="n">
        <v>1615.913577</v>
      </c>
      <c r="I18" s="490" t="n">
        <v>1899.742689</v>
      </c>
      <c r="J18" s="490" t="n">
        <v>0</v>
      </c>
      <c r="K18" s="490" t="n">
        <v>0</v>
      </c>
      <c r="L18" s="490">
        <f>SUM(M18:R18)</f>
        <v/>
      </c>
      <c r="M18" s="490" t="n">
        <v>498.5811890000001</v>
      </c>
      <c r="N18" s="490" t="n">
        <v>210.988292</v>
      </c>
      <c r="O18" s="490" t="n">
        <v>79.642246</v>
      </c>
      <c r="P18" s="490" t="n">
        <v>443.1752530000001</v>
      </c>
      <c r="Q18" s="490" t="n">
        <v>17.017531</v>
      </c>
      <c r="R18" s="490" t="n">
        <v>2.255309</v>
      </c>
      <c r="S18" s="491" t="n">
        <v>0</v>
      </c>
      <c r="T18" s="490" t="n">
        <v>0</v>
      </c>
    </row>
    <row customHeight="1" ht="12.8" r="19" s="349">
      <c r="B19" s="348" t="n"/>
      <c r="C19" s="484" t="n"/>
      <c r="D19" s="484">
        <f>$D$17</f>
        <v/>
      </c>
      <c r="E19" s="492">
        <f>F19+L19</f>
        <v/>
      </c>
      <c r="F19" s="492">
        <f>SUM(G19:K19)</f>
        <v/>
      </c>
      <c r="G19" s="492" t="n">
        <v>959.252705</v>
      </c>
      <c r="H19" s="492" t="n">
        <v>1539.089765</v>
      </c>
      <c r="I19" s="492" t="n">
        <v>1738.869598</v>
      </c>
      <c r="J19" s="492" t="n">
        <v>0</v>
      </c>
      <c r="K19" s="492" t="n">
        <v>0</v>
      </c>
      <c r="L19" s="492">
        <f>SUM(M19:R19)</f>
        <v/>
      </c>
      <c r="M19" s="492" t="n">
        <v>476.055292</v>
      </c>
      <c r="N19" s="492" t="n">
        <v>212.681707</v>
      </c>
      <c r="O19" s="492" t="n">
        <v>77.985703</v>
      </c>
      <c r="P19" s="492" t="n">
        <v>442.74574</v>
      </c>
      <c r="Q19" s="492" t="n">
        <v>13.9</v>
      </c>
      <c r="R19" s="492" t="n">
        <v>2.17744</v>
      </c>
      <c r="S19" s="493" t="n">
        <v>1e-06</v>
      </c>
      <c r="T19" s="492" t="n">
        <v>1e-06</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5</v>
      </c>
      <c r="I12" s="490" t="n">
        <v>248.503929</v>
      </c>
      <c r="J12" s="534" t="n">
        <v>75.075022</v>
      </c>
      <c r="K12" s="533" t="n">
        <v>0</v>
      </c>
      <c r="L12" s="490" t="n">
        <v>6.4</v>
      </c>
      <c r="M12" s="490" t="n">
        <v>0</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5</v>
      </c>
      <c r="I13" s="539" t="n">
        <v>262.762393</v>
      </c>
      <c r="J13" s="540" t="n">
        <v>82.46738999999999</v>
      </c>
      <c r="K13" s="538" t="n">
        <v>0</v>
      </c>
      <c r="L13" s="539" t="n">
        <v>0</v>
      </c>
      <c r="M13" s="539" t="n">
        <v>0</v>
      </c>
      <c r="N13" s="541" t="n">
        <v>6.4</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5</v>
      </c>
      <c r="I14" s="490" t="n">
        <v>248.503929</v>
      </c>
      <c r="J14" s="534" t="n">
        <v>75.075022</v>
      </c>
      <c r="K14" s="533" t="n">
        <v>0</v>
      </c>
      <c r="L14" s="490" t="n">
        <v>6.4</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5</v>
      </c>
      <c r="I15" s="539" t="n">
        <v>262.762393</v>
      </c>
      <c r="J15" s="540" t="n">
        <v>82.46738999999999</v>
      </c>
      <c r="K15" s="538" t="n">
        <v>0</v>
      </c>
      <c r="L15" s="539" t="n">
        <v>0</v>
      </c>
      <c r="M15" s="539" t="n">
        <v>0</v>
      </c>
      <c r="N15" s="541" t="n">
        <v>6.4</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570</v>
      </c>
      <c r="F13" s="490" t="n">
        <v>0</v>
      </c>
      <c r="G13" s="490" t="n">
        <v>570</v>
      </c>
      <c r="H13" s="490" t="n">
        <v>0</v>
      </c>
      <c r="I13" s="535" t="n">
        <v>0</v>
      </c>
    </row>
    <row customHeight="1" ht="12.8" r="14" s="349">
      <c r="B14" s="604" t="n"/>
      <c r="C14" s="439" t="n"/>
      <c r="D14" s="439">
        <f>"Jahr "&amp;(AktJahr-1)</f>
        <v/>
      </c>
      <c r="E14" s="536" t="n">
        <v>472.5</v>
      </c>
      <c r="F14" s="539" t="n">
        <v>0</v>
      </c>
      <c r="G14" s="539" t="n">
        <v>395</v>
      </c>
      <c r="H14" s="539" t="n">
        <v>0</v>
      </c>
      <c r="I14" s="541" t="n">
        <v>77.5</v>
      </c>
    </row>
    <row customHeight="1" ht="12.8" r="15" s="349">
      <c r="B15" s="604" t="inlineStr">
        <is>
          <t>DE</t>
        </is>
      </c>
      <c r="C15" s="488" t="inlineStr">
        <is>
          <t>Germany</t>
        </is>
      </c>
      <c r="D15" s="489">
        <f>$D$13</f>
        <v/>
      </c>
      <c r="E15" s="531" t="n">
        <v>475</v>
      </c>
      <c r="F15" s="490" t="n">
        <v>0</v>
      </c>
      <c r="G15" s="490" t="n">
        <v>475</v>
      </c>
      <c r="H15" s="490" t="n">
        <v>0</v>
      </c>
      <c r="I15" s="535" t="n">
        <v>0</v>
      </c>
    </row>
    <row customHeight="1" ht="12.8" r="16" s="349">
      <c r="B16" s="604" t="n"/>
      <c r="C16" s="439" t="n"/>
      <c r="D16" s="439">
        <f>$D$14</f>
        <v/>
      </c>
      <c r="E16" s="536" t="n">
        <v>462.5</v>
      </c>
      <c r="F16" s="539" t="n">
        <v>0</v>
      </c>
      <c r="G16" s="539" t="n">
        <v>395</v>
      </c>
      <c r="H16" s="539" t="n">
        <v>0</v>
      </c>
      <c r="I16" s="541" t="n">
        <v>67.5</v>
      </c>
    </row>
    <row customHeight="1" ht="12.8" r="17" s="349">
      <c r="B17" s="605" t="inlineStr">
        <is>
          <t>AT</t>
        </is>
      </c>
      <c r="C17" s="488" t="inlineStr">
        <is>
          <t>Austria</t>
        </is>
      </c>
      <c r="D17" s="489">
        <f>$D$13</f>
        <v/>
      </c>
      <c r="E17" s="531" t="n">
        <v>50</v>
      </c>
      <c r="F17" s="490" t="n">
        <v>0</v>
      </c>
      <c r="G17" s="490" t="n">
        <v>50</v>
      </c>
      <c r="H17" s="490" t="n">
        <v>0</v>
      </c>
      <c r="I17" s="535" t="n">
        <v>0</v>
      </c>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v>10</v>
      </c>
      <c r="F56" s="539" t="n">
        <v>0</v>
      </c>
      <c r="G56" s="539" t="n">
        <v>0</v>
      </c>
      <c r="H56" s="539" t="n">
        <v>0</v>
      </c>
      <c r="I56" s="541" t="n">
        <v>10</v>
      </c>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v>45</v>
      </c>
      <c r="F79" s="490" t="n">
        <v>0</v>
      </c>
      <c r="G79" s="490" t="n">
        <v>45</v>
      </c>
      <c r="H79" s="490" t="n">
        <v>0</v>
      </c>
      <c r="I79" s="535" t="n">
        <v>0</v>
      </c>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