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61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UniCredit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Arabellastraße 12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81925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89 378 - 0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info@unicreditgroup.de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www.hypovereinsbank.de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23207.2</v>
      </c>
      <c r="E21" s="378" t="n">
        <v>21139</v>
      </c>
      <c r="F21" s="377" t="n">
        <v>24991.9</v>
      </c>
      <c r="G21" s="378" t="n">
        <v>22710.7</v>
      </c>
      <c r="H21" s="377" t="n">
        <v>23611.2</v>
      </c>
      <c r="I21" s="378" t="n">
        <v>21624.8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28956.9</v>
      </c>
      <c r="E23" s="386" t="n">
        <v>28285.4</v>
      </c>
      <c r="F23" s="385" t="n">
        <v>32463.3</v>
      </c>
      <c r="G23" s="386" t="n">
        <v>31324</v>
      </c>
      <c r="H23" s="385" t="n">
        <v>30743.4</v>
      </c>
      <c r="I23" s="386" t="n">
        <v>29783.4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5749.7</v>
      </c>
      <c r="E28" s="400" t="n">
        <v>7146.4</v>
      </c>
      <c r="F28" s="399" t="n">
        <v>7471.4</v>
      </c>
      <c r="G28" s="400" t="n">
        <v>8613.299999999999</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3631.4</v>
      </c>
      <c r="E34" s="378" t="n">
        <v>3476.4</v>
      </c>
      <c r="F34" s="377" t="n">
        <v>4038.6</v>
      </c>
      <c r="G34" s="378" t="n">
        <v>3904.3</v>
      </c>
      <c r="H34" s="377" t="n">
        <v>3966.2</v>
      </c>
      <c r="I34" s="378" t="n">
        <v>3761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5324.3</v>
      </c>
      <c r="E36" s="386" t="n">
        <v>5707.6</v>
      </c>
      <c r="F36" s="385" t="n">
        <v>6117.7</v>
      </c>
      <c r="G36" s="386" t="n">
        <v>6512.3</v>
      </c>
      <c r="H36" s="385" t="n">
        <v>5893.8</v>
      </c>
      <c r="I36" s="386" t="n">
        <v>6166.7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1692.9</v>
      </c>
      <c r="E41" s="400" t="n">
        <v>2231.2</v>
      </c>
      <c r="F41" s="399" t="n">
        <v>2079.1</v>
      </c>
      <c r="G41" s="400" t="n">
        <v>2608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23207.2</v>
      </c>
      <c r="E9" s="622" t="n">
        <v>21139</v>
      </c>
    </row>
    <row customHeight="1" ht="20.1" r="10" s="349">
      <c r="A10" s="623" t="n">
        <v>0</v>
      </c>
      <c r="B10" s="624" t="inlineStr">
        <is>
          <t>thereof percentage share of fixed-rate Pfandbriefe
section 28 para. 1 no. 9</t>
        </is>
      </c>
      <c r="C10" s="625" t="inlineStr">
        <is>
          <t>%</t>
        </is>
      </c>
      <c r="D10" s="626" t="n">
        <v>91.23</v>
      </c>
      <c r="E10" s="627" t="n">
        <v>90.25</v>
      </c>
    </row>
    <row customHeight="1" ht="8.1" r="11" s="349">
      <c r="A11" s="613" t="n">
        <v>0</v>
      </c>
      <c r="B11" s="628" t="n"/>
      <c r="C11" s="375" t="n"/>
      <c r="D11" s="375" t="n"/>
      <c r="E11" s="629" t="n"/>
    </row>
    <row customHeight="1" ht="15.95" r="12" s="349">
      <c r="A12" s="613" t="n">
        <v>0</v>
      </c>
      <c r="B12" s="630" t="inlineStr">
        <is>
          <t>Cover Pool</t>
        </is>
      </c>
      <c r="C12" s="631" t="inlineStr">
        <is>
          <t>(€ mn.)</t>
        </is>
      </c>
      <c r="D12" s="621" t="n">
        <v>28956.9</v>
      </c>
      <c r="E12" s="622" t="n">
        <v>28285.4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80.81999999999999</v>
      </c>
      <c r="E16" s="635" t="n">
        <v>80.09</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7.05</v>
      </c>
      <c r="E28" s="635" t="n">
        <v>7.11</v>
      </c>
    </row>
    <row customHeight="1" ht="30" r="29" s="349">
      <c r="A29" s="613" t="n">
        <v>0</v>
      </c>
      <c r="B29" s="640" t="inlineStr">
        <is>
          <t>average loan-to-value ratio, weighted using the mortgage lending value
section 28 para. 2 no. 3</t>
        </is>
      </c>
      <c r="C29" s="636" t="inlineStr">
        <is>
          <t>%</t>
        </is>
      </c>
      <c r="D29" s="634" t="n">
        <v>41.96</v>
      </c>
      <c r="E29" s="635" t="n">
        <v>41.83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3631.4</v>
      </c>
      <c r="E34" s="649" t="n">
        <v>3476.4</v>
      </c>
    </row>
    <row customHeight="1" ht="20.1" r="35" s="349">
      <c r="A35" s="613" t="n">
        <v>1</v>
      </c>
      <c r="B35" s="624" t="inlineStr">
        <is>
          <t>thereof percentage share of fixed-rate Pfandbriefe
section 28 para. 1 no. 9</t>
        </is>
      </c>
      <c r="C35" s="625" t="inlineStr">
        <is>
          <t>%</t>
        </is>
      </c>
      <c r="D35" s="626" t="n">
        <v>92.43000000000001</v>
      </c>
      <c r="E35" s="627" t="n">
        <v>92.09</v>
      </c>
    </row>
    <row customHeight="1" ht="8.1" r="36" s="349">
      <c r="A36" s="613" t="n">
        <v>1</v>
      </c>
      <c r="B36" s="628" t="n"/>
      <c r="C36" s="375" t="n"/>
      <c r="D36" s="375" t="n"/>
      <c r="E36" s="629" t="n"/>
    </row>
    <row customHeight="1" ht="15.95" r="37" s="349">
      <c r="A37" s="613" t="n">
        <v>1</v>
      </c>
      <c r="B37" s="630" t="inlineStr">
        <is>
          <t>Cover Pool</t>
        </is>
      </c>
      <c r="C37" s="650" t="inlineStr">
        <is>
          <t>(€ mn.)</t>
        </is>
      </c>
      <c r="D37" s="648" t="n">
        <v>5324.3</v>
      </c>
      <c r="E37" s="649" t="n">
        <v>5707.6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65.39</v>
      </c>
      <c r="E41" s="635" t="n">
        <v>69.75</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-63.9</v>
      </c>
      <c r="E51" s="635" t="n">
        <v>329.6</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23.07.2020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HVB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UniCredit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615.2</v>
      </c>
      <c r="E11" s="425" t="n">
        <v>1111.8</v>
      </c>
      <c r="F11" s="424" t="n">
        <v>659.7</v>
      </c>
      <c r="G11" s="425" t="n">
        <v>1515.4</v>
      </c>
    </row>
    <row customHeight="1" ht="12.8" r="12" s="349">
      <c r="A12" s="365" t="n">
        <v>0</v>
      </c>
      <c r="B12" s="422" t="inlineStr">
        <is>
          <t>&gt; 0,5 years and &lt;= 1 year</t>
        </is>
      </c>
      <c r="C12" s="423" t="n"/>
      <c r="D12" s="424" t="n">
        <v>1520.5</v>
      </c>
      <c r="E12" s="425" t="n">
        <v>1613.2</v>
      </c>
      <c r="F12" s="424" t="n">
        <v>1282.4</v>
      </c>
      <c r="G12" s="425" t="n">
        <v>1350.1</v>
      </c>
    </row>
    <row customHeight="1" ht="12.8" r="13" s="349">
      <c r="A13" s="365" t="n">
        <v>0</v>
      </c>
      <c r="B13" s="422" t="inlineStr">
        <is>
          <t>&gt; 1  year and &lt;= 1,5 years</t>
        </is>
      </c>
      <c r="C13" s="423" t="n"/>
      <c r="D13" s="424" t="n">
        <v>965.5</v>
      </c>
      <c r="E13" s="425" t="n">
        <v>980.1</v>
      </c>
      <c r="F13" s="424" t="n">
        <v>2107.9</v>
      </c>
      <c r="G13" s="425" t="n">
        <v>1334.6</v>
      </c>
    </row>
    <row customHeight="1" ht="12.8" r="14" s="349">
      <c r="A14" s="365" t="n">
        <v>0</v>
      </c>
      <c r="B14" s="422" t="inlineStr">
        <is>
          <t>&gt; 1,5 years and &lt;= 2 years</t>
        </is>
      </c>
      <c r="C14" s="422" t="n"/>
      <c r="D14" s="426" t="n">
        <v>1213.5</v>
      </c>
      <c r="E14" s="427" t="n">
        <v>1435.4</v>
      </c>
      <c r="F14" s="426" t="n">
        <v>1520.6</v>
      </c>
      <c r="G14" s="427" t="n">
        <v>1424.4</v>
      </c>
    </row>
    <row customHeight="1" ht="12.8" r="15" s="349">
      <c r="A15" s="365" t="n">
        <v>0</v>
      </c>
      <c r="B15" s="422" t="inlineStr">
        <is>
          <t>&gt; 2 years and &lt;= 3 years</t>
        </is>
      </c>
      <c r="C15" s="422" t="n"/>
      <c r="D15" s="426" t="n">
        <v>1464.4</v>
      </c>
      <c r="E15" s="427" t="n">
        <v>2521.8</v>
      </c>
      <c r="F15" s="426" t="n">
        <v>2159</v>
      </c>
      <c r="G15" s="427" t="n">
        <v>2272.3</v>
      </c>
    </row>
    <row customHeight="1" ht="12.8" r="16" s="349">
      <c r="A16" s="365" t="n">
        <v>0</v>
      </c>
      <c r="B16" s="422" t="inlineStr">
        <is>
          <t>&gt; 3 years and &lt;= 4 years</t>
        </is>
      </c>
      <c r="C16" s="422" t="n"/>
      <c r="D16" s="426" t="n">
        <v>2296.8</v>
      </c>
      <c r="E16" s="427" t="n">
        <v>2592.1</v>
      </c>
      <c r="F16" s="426" t="n">
        <v>1484.3</v>
      </c>
      <c r="G16" s="427" t="n">
        <v>2733.8</v>
      </c>
    </row>
    <row customHeight="1" ht="12.8" r="17" s="349">
      <c r="A17" s="365" t="n">
        <v>0</v>
      </c>
      <c r="B17" s="422" t="inlineStr">
        <is>
          <t>&gt; 4 years and &lt;= 5 years</t>
        </is>
      </c>
      <c r="C17" s="422" t="n"/>
      <c r="D17" s="426" t="n">
        <v>2771.5</v>
      </c>
      <c r="E17" s="427" t="n">
        <v>2730.1</v>
      </c>
      <c r="F17" s="426" t="n">
        <v>2306.8</v>
      </c>
      <c r="G17" s="427" t="n">
        <v>2402.5</v>
      </c>
    </row>
    <row customHeight="1" ht="12.8" r="18" s="349">
      <c r="A18" s="365" t="n">
        <v>0</v>
      </c>
      <c r="B18" s="422" t="inlineStr">
        <is>
          <t>&gt; 5 years and &lt;= 10 years</t>
        </is>
      </c>
      <c r="C18" s="423" t="n"/>
      <c r="D18" s="424" t="n">
        <v>7576.7</v>
      </c>
      <c r="E18" s="425" t="n">
        <v>10006.3</v>
      </c>
      <c r="F18" s="424" t="n">
        <v>5852.2</v>
      </c>
      <c r="G18" s="425" t="n">
        <v>10326.8</v>
      </c>
    </row>
    <row customHeight="1" ht="12.8" r="19" s="349">
      <c r="A19" s="365" t="n">
        <v>0</v>
      </c>
      <c r="B19" s="422" t="inlineStr">
        <is>
          <t>&gt; 10 years</t>
        </is>
      </c>
      <c r="C19" s="423" t="n"/>
      <c r="D19" s="424" t="n">
        <v>4783.1</v>
      </c>
      <c r="E19" s="425" t="n">
        <v>5966.1</v>
      </c>
      <c r="F19" s="424" t="n">
        <v>3766.1</v>
      </c>
      <c r="G19" s="425" t="n">
        <v>4925.5</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142</v>
      </c>
      <c r="E24" s="425" t="n">
        <v>563.9</v>
      </c>
      <c r="F24" s="424" t="n">
        <v>152.4</v>
      </c>
      <c r="G24" s="425" t="n">
        <v>407</v>
      </c>
    </row>
    <row customHeight="1" ht="12.8" r="25" s="349">
      <c r="A25" s="365" t="n">
        <v>1</v>
      </c>
      <c r="B25" s="422" t="inlineStr">
        <is>
          <t>&gt; 0,5 years and &lt;= 1 year</t>
        </is>
      </c>
      <c r="C25" s="423" t="n"/>
      <c r="D25" s="424" t="n">
        <v>305.3</v>
      </c>
      <c r="E25" s="425" t="n">
        <v>410.9</v>
      </c>
      <c r="F25" s="424" t="n">
        <v>139.5</v>
      </c>
      <c r="G25" s="425" t="n">
        <v>472.9</v>
      </c>
    </row>
    <row customHeight="1" ht="12.8" r="26" s="349">
      <c r="A26" s="365" t="n">
        <v>1</v>
      </c>
      <c r="B26" s="422" t="inlineStr">
        <is>
          <t>&gt; 1  year and &lt;= 1,5 years</t>
        </is>
      </c>
      <c r="C26" s="423" t="n"/>
      <c r="D26" s="424" t="n">
        <v>383.9</v>
      </c>
      <c r="E26" s="425" t="n">
        <v>257.9</v>
      </c>
      <c r="F26" s="424" t="n">
        <v>606.9</v>
      </c>
      <c r="G26" s="425" t="n">
        <v>557.8</v>
      </c>
    </row>
    <row customHeight="1" ht="12.8" r="27" s="349">
      <c r="A27" s="365" t="n">
        <v>1</v>
      </c>
      <c r="B27" s="422" t="inlineStr">
        <is>
          <t>&gt; 1,5 years and &lt;= 2 years</t>
        </is>
      </c>
      <c r="C27" s="422" t="n"/>
      <c r="D27" s="426" t="n">
        <v>250</v>
      </c>
      <c r="E27" s="427" t="n">
        <v>326.1</v>
      </c>
      <c r="F27" s="426" t="n">
        <v>335.3</v>
      </c>
      <c r="G27" s="427" t="n">
        <v>399.6</v>
      </c>
    </row>
    <row customHeight="1" ht="12.8" r="28" s="349">
      <c r="A28" s="365" t="n">
        <v>1</v>
      </c>
      <c r="B28" s="422" t="inlineStr">
        <is>
          <t>&gt; 2 years and &lt;= 3 years</t>
        </is>
      </c>
      <c r="C28" s="422" t="n"/>
      <c r="D28" s="426" t="n">
        <v>709</v>
      </c>
      <c r="E28" s="427" t="n">
        <v>779.2</v>
      </c>
      <c r="F28" s="426" t="n">
        <v>635.7</v>
      </c>
      <c r="G28" s="427" t="n">
        <v>481.9</v>
      </c>
    </row>
    <row customHeight="1" ht="12.8" r="29" s="349">
      <c r="A29" s="365" t="n">
        <v>1</v>
      </c>
      <c r="B29" s="422" t="inlineStr">
        <is>
          <t>&gt; 3 years and &lt;= 4 years</t>
        </is>
      </c>
      <c r="C29" s="422" t="n"/>
      <c r="D29" s="426" t="n">
        <v>1033.5</v>
      </c>
      <c r="E29" s="427" t="n">
        <v>426.7</v>
      </c>
      <c r="F29" s="426" t="n">
        <v>261.7</v>
      </c>
      <c r="G29" s="427" t="n">
        <v>538.5</v>
      </c>
    </row>
    <row customHeight="1" ht="12.8" r="30" s="349">
      <c r="A30" s="365" t="n">
        <v>1</v>
      </c>
      <c r="B30" s="422" t="inlineStr">
        <is>
          <t>&gt; 4 years and &lt;= 5 years</t>
        </is>
      </c>
      <c r="C30" s="422" t="n"/>
      <c r="D30" s="426" t="n">
        <v>120.5</v>
      </c>
      <c r="E30" s="427" t="n">
        <v>354</v>
      </c>
      <c r="F30" s="426" t="n">
        <v>538</v>
      </c>
      <c r="G30" s="427" t="n">
        <v>430.7</v>
      </c>
    </row>
    <row customHeight="1" ht="12.8" r="31" s="349">
      <c r="A31" s="365" t="n">
        <v>1</v>
      </c>
      <c r="B31" s="422" t="inlineStr">
        <is>
          <t>&gt; 5 years and &lt;= 10 years</t>
        </is>
      </c>
      <c r="C31" s="423" t="n"/>
      <c r="D31" s="424" t="n">
        <v>280.3</v>
      </c>
      <c r="E31" s="425" t="n">
        <v>1311.2</v>
      </c>
      <c r="F31" s="424" t="n">
        <v>350.8</v>
      </c>
      <c r="G31" s="425" t="n">
        <v>1367.6</v>
      </c>
    </row>
    <row customHeight="1" ht="12.8" r="32" s="349">
      <c r="A32" s="365" t="n">
        <v>1</v>
      </c>
      <c r="B32" s="422" t="inlineStr">
        <is>
          <t>&gt; 10 years</t>
        </is>
      </c>
      <c r="C32" s="423" t="n"/>
      <c r="D32" s="426" t="n">
        <v>406.9</v>
      </c>
      <c r="E32" s="427" t="n">
        <v>894.4</v>
      </c>
      <c r="F32" s="426" t="n">
        <v>456.1</v>
      </c>
      <c r="G32" s="427" t="n">
        <v>1051.6</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10682.8</v>
      </c>
      <c r="E9" s="438" t="n">
        <v>10475.5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4656.5</v>
      </c>
      <c r="E10" s="440" t="n">
        <v>4396.8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6417</v>
      </c>
      <c r="E11" s="440" t="n">
        <v>6447.9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6635.6</v>
      </c>
      <c r="E12" s="440" t="n">
        <v>6431.7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1235.8</v>
      </c>
      <c r="E21" s="425" t="n">
        <v>1328.1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1423.5</v>
      </c>
      <c r="E22" s="440" t="n">
        <v>1515.1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2665</v>
      </c>
      <c r="E23" s="446" t="n">
        <v>2864.4</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4595.4</v>
      </c>
      <c r="H16" s="490" t="n">
        <v>7989.1</v>
      </c>
      <c r="I16" s="490" t="n">
        <v>6962.2</v>
      </c>
      <c r="J16" s="490" t="n">
        <v>75.2</v>
      </c>
      <c r="K16" s="490" t="n">
        <v>103.3</v>
      </c>
      <c r="L16" s="490">
        <f>SUM(M16:R16)</f>
        <v/>
      </c>
      <c r="M16" s="490" t="n">
        <v>4614.8</v>
      </c>
      <c r="N16" s="490" t="n">
        <v>2646</v>
      </c>
      <c r="O16" s="490" t="n">
        <v>318.2</v>
      </c>
      <c r="P16" s="490" t="n">
        <v>744.2</v>
      </c>
      <c r="Q16" s="490" t="n">
        <v>207.1</v>
      </c>
      <c r="R16" s="490" t="n">
        <v>136.4</v>
      </c>
      <c r="S16" s="491" t="n">
        <v>0.4</v>
      </c>
      <c r="T16" s="490" t="n">
        <v>0.3</v>
      </c>
    </row>
    <row customHeight="1" ht="12.75" r="17" s="349">
      <c r="B17" s="348" t="n"/>
      <c r="C17" s="484" t="n"/>
      <c r="D17" s="484">
        <f>"year "&amp;(AktJahr-1)</f>
        <v/>
      </c>
      <c r="E17" s="492">
        <f>F17+L17</f>
        <v/>
      </c>
      <c r="F17" s="492">
        <f>SUM(G17:K17)</f>
        <v/>
      </c>
      <c r="G17" s="492" t="n">
        <v>4455</v>
      </c>
      <c r="H17" s="492" t="n">
        <v>7463.1</v>
      </c>
      <c r="I17" s="492" t="n">
        <v>6936.2</v>
      </c>
      <c r="J17" s="492" t="n">
        <v>90.09999999999999</v>
      </c>
      <c r="K17" s="492" t="n">
        <v>103</v>
      </c>
      <c r="L17" s="492">
        <f>SUM(M17:R17)</f>
        <v/>
      </c>
      <c r="M17" s="492" t="n">
        <v>4687.6</v>
      </c>
      <c r="N17" s="492" t="n">
        <v>2489.6</v>
      </c>
      <c r="O17" s="492" t="n">
        <v>363.3</v>
      </c>
      <c r="P17" s="492" t="n">
        <v>835.5</v>
      </c>
      <c r="Q17" s="492" t="n">
        <v>270.8</v>
      </c>
      <c r="R17" s="492" t="n">
        <v>57.7</v>
      </c>
      <c r="S17" s="493" t="n">
        <v>0.4</v>
      </c>
      <c r="T17" s="492" t="n">
        <v>0.2</v>
      </c>
    </row>
    <row customHeight="1" ht="12.8" r="18" s="349">
      <c r="B18" s="361" t="inlineStr">
        <is>
          <t>DE</t>
        </is>
      </c>
      <c r="C18" s="488" t="inlineStr">
        <is>
          <t>Germany</t>
        </is>
      </c>
      <c r="D18" s="489">
        <f>$D$16</f>
        <v/>
      </c>
      <c r="E18" s="490">
        <f>F18+L18</f>
        <v/>
      </c>
      <c r="F18" s="490">
        <f>SUM(G18:K18)</f>
        <v/>
      </c>
      <c r="G18" s="490" t="n">
        <v>4595.4</v>
      </c>
      <c r="H18" s="490" t="n">
        <v>7988.5</v>
      </c>
      <c r="I18" s="490" t="n">
        <v>6962.2</v>
      </c>
      <c r="J18" s="490" t="n">
        <v>75.2</v>
      </c>
      <c r="K18" s="490" t="n">
        <v>103.3</v>
      </c>
      <c r="L18" s="490">
        <f>SUM(M18:R18)</f>
        <v/>
      </c>
      <c r="M18" s="490" t="n">
        <v>4614.8</v>
      </c>
      <c r="N18" s="490" t="n">
        <v>2646</v>
      </c>
      <c r="O18" s="490" t="n">
        <v>318.2</v>
      </c>
      <c r="P18" s="490" t="n">
        <v>744.2</v>
      </c>
      <c r="Q18" s="490" t="n">
        <v>207.1</v>
      </c>
      <c r="R18" s="490" t="n">
        <v>136.4</v>
      </c>
      <c r="S18" s="491" t="n">
        <v>0.4</v>
      </c>
      <c r="T18" s="490" t="n">
        <v>0.3</v>
      </c>
    </row>
    <row customHeight="1" ht="12.8" r="19" s="349">
      <c r="B19" s="348" t="n"/>
      <c r="C19" s="484" t="n"/>
      <c r="D19" s="484">
        <f>$D$17</f>
        <v/>
      </c>
      <c r="E19" s="492">
        <f>F19+L19</f>
        <v/>
      </c>
      <c r="F19" s="492">
        <f>SUM(G19:K19)</f>
        <v/>
      </c>
      <c r="G19" s="492" t="n">
        <v>4455</v>
      </c>
      <c r="H19" s="492" t="n">
        <v>7462.4</v>
      </c>
      <c r="I19" s="492" t="n">
        <v>6936.2</v>
      </c>
      <c r="J19" s="492" t="n">
        <v>90.09999999999999</v>
      </c>
      <c r="K19" s="492" t="n">
        <v>103</v>
      </c>
      <c r="L19" s="492">
        <f>SUM(M19:R19)</f>
        <v/>
      </c>
      <c r="M19" s="492" t="n">
        <v>4687.6</v>
      </c>
      <c r="N19" s="492" t="n">
        <v>2489.6</v>
      </c>
      <c r="O19" s="492" t="n">
        <v>363.3</v>
      </c>
      <c r="P19" s="492" t="n">
        <v>835.5</v>
      </c>
      <c r="Q19" s="492" t="n">
        <v>270.8</v>
      </c>
      <c r="R19" s="492" t="n">
        <v>57.7</v>
      </c>
      <c r="S19" s="493" t="n">
        <v>0.4</v>
      </c>
      <c r="T19" s="492" t="n">
        <v>0.2</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0.3</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0.4</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0.3</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0.3</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1318.8</v>
      </c>
      <c r="G12" s="533" t="n">
        <v>200</v>
      </c>
      <c r="H12" s="490" t="n">
        <v>903.1</v>
      </c>
      <c r="I12" s="490" t="n">
        <v>2205.6</v>
      </c>
      <c r="J12" s="534" t="n">
        <v>19.6</v>
      </c>
      <c r="K12" s="533" t="n">
        <v>1338.8</v>
      </c>
      <c r="L12" s="490" t="n">
        <v>302.8</v>
      </c>
      <c r="M12" s="490" t="n">
        <v>354.2</v>
      </c>
      <c r="N12" s="535" t="n">
        <v>0.2</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1168.7</v>
      </c>
      <c r="G13" s="538" t="n">
        <v>200</v>
      </c>
      <c r="H13" s="539" t="n">
        <v>977</v>
      </c>
      <c r="I13" s="539" t="n">
        <v>2347.7</v>
      </c>
      <c r="J13" s="540" t="n">
        <v>22.4</v>
      </c>
      <c r="K13" s="538" t="n">
        <v>1188.7</v>
      </c>
      <c r="L13" s="539" t="n">
        <v>529.6</v>
      </c>
      <c r="M13" s="539" t="n">
        <v>442</v>
      </c>
      <c r="N13" s="541" t="n">
        <v>0.2</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924.1</v>
      </c>
      <c r="G14" s="533" t="n">
        <v>0</v>
      </c>
      <c r="H14" s="490" t="n">
        <v>903.1</v>
      </c>
      <c r="I14" s="490" t="n">
        <v>2205.6</v>
      </c>
      <c r="J14" s="534" t="n">
        <v>19.6</v>
      </c>
      <c r="K14" s="533" t="n">
        <v>924.1</v>
      </c>
      <c r="L14" s="490" t="n">
        <v>302.8</v>
      </c>
      <c r="M14" s="490" t="n">
        <v>354.2</v>
      </c>
      <c r="N14" s="535" t="n">
        <v>0.2</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962.8</v>
      </c>
      <c r="G15" s="538" t="n">
        <v>0</v>
      </c>
      <c r="H15" s="539" t="n">
        <v>977</v>
      </c>
      <c r="I15" s="539" t="n">
        <v>2347.7</v>
      </c>
      <c r="J15" s="540" t="n">
        <v>22.4</v>
      </c>
      <c r="K15" s="538" t="n">
        <v>962.8</v>
      </c>
      <c r="L15" s="539" t="n">
        <v>529.6</v>
      </c>
      <c r="M15" s="539" t="n">
        <v>442</v>
      </c>
      <c r="N15" s="541" t="n">
        <v>0.2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200</v>
      </c>
      <c r="H16" s="490" t="n">
        <v>0</v>
      </c>
      <c r="I16" s="490" t="n">
        <v>0</v>
      </c>
      <c r="J16" s="534" t="n">
        <v>0</v>
      </c>
      <c r="K16" s="533" t="n">
        <v>20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200</v>
      </c>
      <c r="H17" s="539" t="n">
        <v>0</v>
      </c>
      <c r="I17" s="539" t="n">
        <v>0</v>
      </c>
      <c r="J17" s="540" t="n">
        <v>0</v>
      </c>
      <c r="K17" s="538" t="n">
        <v>20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16.8</v>
      </c>
      <c r="G26" s="533" t="n">
        <v>0</v>
      </c>
      <c r="H26" s="490" t="n">
        <v>0</v>
      </c>
      <c r="I26" s="490" t="n">
        <v>0</v>
      </c>
      <c r="J26" s="534" t="n">
        <v>0</v>
      </c>
      <c r="K26" s="533" t="n">
        <v>16.8</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18.6</v>
      </c>
      <c r="G27" s="538" t="n">
        <v>0</v>
      </c>
      <c r="H27" s="539" t="n">
        <v>0</v>
      </c>
      <c r="I27" s="539" t="n">
        <v>0</v>
      </c>
      <c r="J27" s="540" t="n">
        <v>0</v>
      </c>
      <c r="K27" s="538" t="n">
        <v>18.6</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269.9</v>
      </c>
      <c r="G32" s="533" t="n">
        <v>0</v>
      </c>
      <c r="H32" s="490" t="n">
        <v>0</v>
      </c>
      <c r="I32" s="490" t="n">
        <v>0</v>
      </c>
      <c r="J32" s="534" t="n">
        <v>0</v>
      </c>
      <c r="K32" s="533" t="n">
        <v>269.9</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64.8</v>
      </c>
      <c r="G33" s="538" t="n">
        <v>0</v>
      </c>
      <c r="H33" s="539" t="n">
        <v>0</v>
      </c>
      <c r="I33" s="539" t="n">
        <v>0</v>
      </c>
      <c r="J33" s="540" t="n">
        <v>0</v>
      </c>
      <c r="K33" s="538" t="n">
        <v>64.8</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108</v>
      </c>
      <c r="G34" s="533" t="n">
        <v>0</v>
      </c>
      <c r="H34" s="490" t="n">
        <v>0</v>
      </c>
      <c r="I34" s="490" t="n">
        <v>0</v>
      </c>
      <c r="J34" s="534" t="n">
        <v>0</v>
      </c>
      <c r="K34" s="533" t="n">
        <v>108</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122.5</v>
      </c>
      <c r="G35" s="538" t="n">
        <v>0</v>
      </c>
      <c r="H35" s="539" t="n">
        <v>0</v>
      </c>
      <c r="I35" s="539" t="n">
        <v>0</v>
      </c>
      <c r="J35" s="540" t="n">
        <v>0</v>
      </c>
      <c r="K35" s="538" t="n">
        <v>122.5</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565</v>
      </c>
      <c r="F13" s="490" t="n">
        <v>0</v>
      </c>
      <c r="G13" s="490" t="n">
        <v>0</v>
      </c>
      <c r="H13" s="490" t="n">
        <v>0</v>
      </c>
      <c r="I13" s="535" t="n">
        <v>565</v>
      </c>
    </row>
    <row customHeight="1" ht="12.8" r="14" s="349">
      <c r="B14" s="604" t="n"/>
      <c r="C14" s="439" t="n"/>
      <c r="D14" s="439">
        <f>"Jahr "&amp;(AktJahr-1)</f>
        <v/>
      </c>
      <c r="E14" s="536" t="n">
        <v>533.5</v>
      </c>
      <c r="F14" s="539" t="n">
        <v>0</v>
      </c>
      <c r="G14" s="539" t="n">
        <v>0</v>
      </c>
      <c r="H14" s="539" t="n">
        <v>0</v>
      </c>
      <c r="I14" s="541" t="n">
        <v>533.5</v>
      </c>
    </row>
    <row customHeight="1" ht="12.8" r="15" s="349">
      <c r="B15" s="604" t="inlineStr">
        <is>
          <t>DE</t>
        </is>
      </c>
      <c r="C15" s="488" t="inlineStr">
        <is>
          <t>Germany</t>
        </is>
      </c>
      <c r="D15" s="489">
        <f>$D$13</f>
        <v/>
      </c>
      <c r="E15" s="531" t="n">
        <v>565</v>
      </c>
      <c r="F15" s="490" t="n">
        <v>0</v>
      </c>
      <c r="G15" s="490" t="n">
        <v>0</v>
      </c>
      <c r="H15" s="490" t="n">
        <v>0</v>
      </c>
      <c r="I15" s="535" t="n">
        <v>565</v>
      </c>
    </row>
    <row customHeight="1" ht="12.8" r="16" s="349">
      <c r="B16" s="604" t="n"/>
      <c r="C16" s="439" t="n"/>
      <c r="D16" s="439">
        <f>$D$14</f>
        <v/>
      </c>
      <c r="E16" s="536" t="n">
        <v>533.5</v>
      </c>
      <c r="F16" s="539" t="n">
        <v>0</v>
      </c>
      <c r="G16" s="539" t="n">
        <v>0</v>
      </c>
      <c r="H16" s="539" t="n">
        <v>0</v>
      </c>
      <c r="I16" s="541" t="n">
        <v>533.5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