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47875"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Pfandbriefbank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Parkring 28</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85748 Garching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89 28 80 - 0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89 28 80 - 10319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info@pfandbriefbank.com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www.pfandbriefbank.de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15603</v>
      </c>
      <c r="E21" s="378" t="n">
        <v>15639</v>
      </c>
      <c r="F21" s="377" t="n">
        <v>15946</v>
      </c>
      <c r="G21" s="378" t="n">
        <v>16723</v>
      </c>
      <c r="H21" s="377" t="n">
        <v>16100</v>
      </c>
      <c r="I21" s="378" t="n">
        <v>17030</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18475</v>
      </c>
      <c r="E23" s="386" t="n">
        <v>17861</v>
      </c>
      <c r="F23" s="385" t="n">
        <v>19139</v>
      </c>
      <c r="G23" s="386" t="n">
        <v>19090</v>
      </c>
      <c r="H23" s="385" t="n">
        <v>19134</v>
      </c>
      <c r="I23" s="386" t="n">
        <v>19105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2872</v>
      </c>
      <c r="E28" s="400" t="n">
        <v>2222</v>
      </c>
      <c r="F28" s="399" t="n">
        <v>3193</v>
      </c>
      <c r="G28" s="400" t="n">
        <v>2367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10095</v>
      </c>
      <c r="E34" s="378" t="n">
        <v>10066</v>
      </c>
      <c r="F34" s="377" t="n">
        <v>11751</v>
      </c>
      <c r="G34" s="378" t="n">
        <v>12819</v>
      </c>
      <c r="H34" s="377" t="n">
        <v>10830</v>
      </c>
      <c r="I34" s="378" t="n">
        <v>11984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11165</v>
      </c>
      <c r="E36" s="386" t="n">
        <v>12018</v>
      </c>
      <c r="F36" s="385" t="n">
        <v>13129</v>
      </c>
      <c r="G36" s="386" t="n">
        <v>15156</v>
      </c>
      <c r="H36" s="385" t="n">
        <v>11717</v>
      </c>
      <c r="I36" s="386" t="n">
        <v>14001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1010</v>
      </c>
      <c r="E41" s="400" t="n">
        <v>1952</v>
      </c>
      <c r="F41" s="399" t="n">
        <v>1378</v>
      </c>
      <c r="G41" s="400" t="n">
        <v>2338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15603</v>
      </c>
      <c r="E9" s="622" t="n">
        <v>15639</v>
      </c>
    </row>
    <row customHeight="1" ht="20.1" r="10" s="349">
      <c r="A10" s="623" t="n">
        <v>0</v>
      </c>
      <c r="B10" s="624" t="inlineStr">
        <is>
          <t>thereof percentage share of fixed-rate Pfandbriefe
section 28 para. 1 no. 9</t>
        </is>
      </c>
      <c r="C10" s="625" t="inlineStr">
        <is>
          <t>%</t>
        </is>
      </c>
      <c r="D10" s="626" t="n">
        <v>85.84</v>
      </c>
      <c r="E10" s="627" t="n">
        <v>89.5</v>
      </c>
    </row>
    <row customHeight="1" ht="8.1" r="11" s="349">
      <c r="A11" s="613" t="n">
        <v>0</v>
      </c>
      <c r="B11" s="628" t="n"/>
      <c r="C11" s="375" t="n"/>
      <c r="D11" s="375" t="n"/>
      <c r="E11" s="629" t="n"/>
    </row>
    <row customHeight="1" ht="15.95" r="12" s="349">
      <c r="A12" s="613" t="n">
        <v>0</v>
      </c>
      <c r="B12" s="630" t="inlineStr">
        <is>
          <t>Cover Pool</t>
        </is>
      </c>
      <c r="C12" s="631" t="inlineStr">
        <is>
          <t>(€ mn.)</t>
        </is>
      </c>
      <c r="D12" s="621" t="n">
        <v>18475</v>
      </c>
      <c r="E12" s="622" t="n">
        <v>17861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56.03</v>
      </c>
      <c r="E16" s="635" t="n">
        <v>53</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76.7</v>
      </c>
      <c r="E18" s="635" t="n">
        <v>128</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389.1</v>
      </c>
      <c r="E21" s="635" t="n">
        <v>968</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250</v>
      </c>
      <c r="E25" s="635" t="n">
        <v>267</v>
      </c>
    </row>
    <row customHeight="1" ht="12.8" r="26" s="349">
      <c r="A26" s="613" t="n"/>
      <c r="B26" s="638" t="n"/>
      <c r="C26" s="636" t="inlineStr">
        <is>
          <t>USD</t>
        </is>
      </c>
      <c r="D26" s="634" t="n">
        <v>282.5</v>
      </c>
      <c r="E26" s="635" t="n">
        <v>352</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3.4</v>
      </c>
      <c r="E28" s="635" t="n">
        <v>4</v>
      </c>
    </row>
    <row customHeight="1" ht="30" r="29" s="349">
      <c r="A29" s="613" t="n">
        <v>0</v>
      </c>
      <c r="B29" s="640" t="inlineStr">
        <is>
          <t>average loan-to-value ratio, weighted using the mortgage lending value
section 28 para. 2 no. 3</t>
        </is>
      </c>
      <c r="C29" s="636" t="inlineStr">
        <is>
          <t>%</t>
        </is>
      </c>
      <c r="D29" s="634" t="n">
        <v>56.08</v>
      </c>
      <c r="E29" s="635" t="n">
        <v>54</v>
      </c>
    </row>
    <row customHeight="1" ht="20.1" r="30" s="349">
      <c r="A30" s="613" t="n">
        <v>0</v>
      </c>
      <c r="B30" s="641" t="inlineStr">
        <is>
          <t>average loan-to-value ratio, weighted using the market value</t>
        </is>
      </c>
      <c r="C30" s="625" t="inlineStr">
        <is>
          <t>%</t>
        </is>
      </c>
      <c r="D30" s="642" t="n">
        <v>32.57</v>
      </c>
      <c r="E30" s="643" t="n">
        <v>32</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10095</v>
      </c>
      <c r="E34" s="649" t="n">
        <v>10066</v>
      </c>
    </row>
    <row customHeight="1" ht="20.1" r="35" s="349">
      <c r="A35" s="613" t="n">
        <v>1</v>
      </c>
      <c r="B35" s="624" t="inlineStr">
        <is>
          <t>thereof percentage share of fixed-rate Pfandbriefe
section 28 para. 1 no. 9</t>
        </is>
      </c>
      <c r="C35" s="625" t="inlineStr">
        <is>
          <t>%</t>
        </is>
      </c>
      <c r="D35" s="626" t="n">
        <v>70.90000000000001</v>
      </c>
      <c r="E35" s="627" t="n">
        <v>78</v>
      </c>
    </row>
    <row customHeight="1" ht="8.1" r="36" s="349">
      <c r="A36" s="613" t="n">
        <v>1</v>
      </c>
      <c r="B36" s="628" t="n"/>
      <c r="C36" s="375" t="n"/>
      <c r="D36" s="375" t="n"/>
      <c r="E36" s="629" t="n"/>
    </row>
    <row customHeight="1" ht="15.95" r="37" s="349">
      <c r="A37" s="613" t="n">
        <v>1</v>
      </c>
      <c r="B37" s="630" t="inlineStr">
        <is>
          <t>Cover Pool</t>
        </is>
      </c>
      <c r="C37" s="650" t="inlineStr">
        <is>
          <t>(€ mn.)</t>
        </is>
      </c>
      <c r="D37" s="648" t="n">
        <v>11165</v>
      </c>
      <c r="E37" s="649" t="n">
        <v>12018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73</v>
      </c>
      <c r="E41" s="635" t="n">
        <v>70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15</v>
      </c>
      <c r="E42" s="635" t="n">
        <v>12</v>
      </c>
    </row>
    <row customHeight="1" ht="12.8" r="43" s="349">
      <c r="A43" s="613" t="n"/>
      <c r="B43" s="638" t="n"/>
      <c r="C43" s="636" t="inlineStr">
        <is>
          <t>CHF</t>
        </is>
      </c>
      <c r="D43" s="634" t="n">
        <v>62</v>
      </c>
      <c r="E43" s="635" t="n">
        <v>76</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233</v>
      </c>
      <c r="E46" s="635" t="n">
        <v>171</v>
      </c>
    </row>
    <row customHeight="1" ht="12.8" r="47" s="349">
      <c r="A47" s="613" t="n"/>
      <c r="B47" s="638" t="n"/>
      <c r="C47" s="636" t="inlineStr">
        <is>
          <t>HKD</t>
        </is>
      </c>
      <c r="D47" s="634" t="n">
        <v>0</v>
      </c>
      <c r="E47" s="635" t="n">
        <v>0</v>
      </c>
    </row>
    <row customHeight="1" ht="12.8" r="48" s="349">
      <c r="A48" s="613" t="n"/>
      <c r="B48" s="638" t="n"/>
      <c r="C48" s="636" t="inlineStr">
        <is>
          <t>JPY</t>
        </is>
      </c>
      <c r="D48" s="634" t="n">
        <v>209</v>
      </c>
      <c r="E48" s="635" t="n">
        <v>203</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512</v>
      </c>
      <c r="E51" s="635" t="n">
        <v>568</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29.04.2022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PBB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Pfandbriefbank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1398</v>
      </c>
      <c r="E11" s="425" t="n">
        <v>2689</v>
      </c>
      <c r="F11" s="424" t="n">
        <v>798</v>
      </c>
      <c r="G11" s="425" t="n">
        <v>2611</v>
      </c>
    </row>
    <row customHeight="1" ht="12.8" r="12" s="349">
      <c r="A12" s="365" t="n">
        <v>0</v>
      </c>
      <c r="B12" s="422" t="inlineStr">
        <is>
          <t>&gt; 0,5 years and &lt;= 1 year</t>
        </is>
      </c>
      <c r="C12" s="423" t="n"/>
      <c r="D12" s="424" t="n">
        <v>1611</v>
      </c>
      <c r="E12" s="425" t="n">
        <v>1814</v>
      </c>
      <c r="F12" s="424" t="n">
        <v>2670</v>
      </c>
      <c r="G12" s="425" t="n">
        <v>1769</v>
      </c>
    </row>
    <row customHeight="1" ht="12.8" r="13" s="349">
      <c r="A13" s="365" t="n">
        <v>0</v>
      </c>
      <c r="B13" s="422" t="inlineStr">
        <is>
          <t>&gt; 1  year and &lt;= 1,5 years</t>
        </is>
      </c>
      <c r="C13" s="423" t="n"/>
      <c r="D13" s="424" t="n">
        <v>1030</v>
      </c>
      <c r="E13" s="425" t="n">
        <v>1401</v>
      </c>
      <c r="F13" s="424" t="n">
        <v>1367</v>
      </c>
      <c r="G13" s="425" t="n">
        <v>1336</v>
      </c>
    </row>
    <row customHeight="1" ht="12.8" r="14" s="349">
      <c r="A14" s="365" t="n">
        <v>0</v>
      </c>
      <c r="B14" s="422" t="inlineStr">
        <is>
          <t>&gt; 1,5 years and &lt;= 2 years</t>
        </is>
      </c>
      <c r="C14" s="422" t="n"/>
      <c r="D14" s="426" t="n">
        <v>1892</v>
      </c>
      <c r="E14" s="427" t="n">
        <v>1821</v>
      </c>
      <c r="F14" s="426" t="n">
        <v>1611</v>
      </c>
      <c r="G14" s="427" t="n">
        <v>1254</v>
      </c>
    </row>
    <row customHeight="1" ht="12.8" r="15" s="349">
      <c r="A15" s="365" t="n">
        <v>0</v>
      </c>
      <c r="B15" s="422" t="inlineStr">
        <is>
          <t>&gt; 2 years and &lt;= 3 years</t>
        </is>
      </c>
      <c r="C15" s="422" t="n"/>
      <c r="D15" s="426" t="n">
        <v>3123</v>
      </c>
      <c r="E15" s="427" t="n">
        <v>2403</v>
      </c>
      <c r="F15" s="426" t="n">
        <v>2883</v>
      </c>
      <c r="G15" s="427" t="n">
        <v>3040</v>
      </c>
    </row>
    <row customHeight="1" ht="12.8" r="16" s="349">
      <c r="A16" s="365" t="n">
        <v>0</v>
      </c>
      <c r="B16" s="422" t="inlineStr">
        <is>
          <t>&gt; 3 years and &lt;= 4 years</t>
        </is>
      </c>
      <c r="C16" s="422" t="n"/>
      <c r="D16" s="426" t="n">
        <v>1077</v>
      </c>
      <c r="E16" s="427" t="n">
        <v>2257</v>
      </c>
      <c r="F16" s="426" t="n">
        <v>938</v>
      </c>
      <c r="G16" s="427" t="n">
        <v>1917</v>
      </c>
    </row>
    <row customHeight="1" ht="12.8" r="17" s="349">
      <c r="A17" s="365" t="n">
        <v>0</v>
      </c>
      <c r="B17" s="422" t="inlineStr">
        <is>
          <t>&gt; 4 years and &lt;= 5 years</t>
        </is>
      </c>
      <c r="C17" s="422" t="n"/>
      <c r="D17" s="426" t="n">
        <v>902</v>
      </c>
      <c r="E17" s="427" t="n">
        <v>1839</v>
      </c>
      <c r="F17" s="426" t="n">
        <v>812</v>
      </c>
      <c r="G17" s="427" t="n">
        <v>1795</v>
      </c>
    </row>
    <row customHeight="1" ht="12.8" r="18" s="349">
      <c r="A18" s="365" t="n">
        <v>0</v>
      </c>
      <c r="B18" s="422" t="inlineStr">
        <is>
          <t>&gt; 5 years and &lt;= 10 years</t>
        </is>
      </c>
      <c r="C18" s="423" t="n"/>
      <c r="D18" s="424" t="n">
        <v>2089</v>
      </c>
      <c r="E18" s="425" t="n">
        <v>3975</v>
      </c>
      <c r="F18" s="424" t="n">
        <v>1960</v>
      </c>
      <c r="G18" s="425" t="n">
        <v>3698</v>
      </c>
    </row>
    <row customHeight="1" ht="12.8" r="19" s="349">
      <c r="A19" s="365" t="n">
        <v>0</v>
      </c>
      <c r="B19" s="422" t="inlineStr">
        <is>
          <t>&gt; 10 years</t>
        </is>
      </c>
      <c r="C19" s="423" t="n"/>
      <c r="D19" s="424" t="n">
        <v>2482</v>
      </c>
      <c r="E19" s="425" t="n">
        <v>276</v>
      </c>
      <c r="F19" s="424" t="n">
        <v>2601</v>
      </c>
      <c r="G19" s="425" t="n">
        <v>440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588</v>
      </c>
      <c r="E24" s="425" t="n">
        <v>366</v>
      </c>
      <c r="F24" s="424" t="n">
        <v>174</v>
      </c>
      <c r="G24" s="425" t="n">
        <v>413</v>
      </c>
    </row>
    <row customHeight="1" ht="12.8" r="25" s="349">
      <c r="A25" s="365" t="n">
        <v>1</v>
      </c>
      <c r="B25" s="422" t="inlineStr">
        <is>
          <t>&gt; 0,5 years and &lt;= 1 year</t>
        </is>
      </c>
      <c r="C25" s="423" t="n"/>
      <c r="D25" s="424" t="n">
        <v>147</v>
      </c>
      <c r="E25" s="425" t="n">
        <v>332</v>
      </c>
      <c r="F25" s="424" t="n">
        <v>462</v>
      </c>
      <c r="G25" s="425" t="n">
        <v>423</v>
      </c>
    </row>
    <row customHeight="1" ht="12.8" r="26" s="349">
      <c r="A26" s="365" t="n">
        <v>1</v>
      </c>
      <c r="B26" s="422" t="inlineStr">
        <is>
          <t>&gt; 1  year and &lt;= 1,5 years</t>
        </is>
      </c>
      <c r="C26" s="423" t="n"/>
      <c r="D26" s="424" t="n">
        <v>726</v>
      </c>
      <c r="E26" s="425" t="n">
        <v>384</v>
      </c>
      <c r="F26" s="424" t="n">
        <v>588</v>
      </c>
      <c r="G26" s="425" t="n">
        <v>369</v>
      </c>
    </row>
    <row customHeight="1" ht="12.8" r="27" s="349">
      <c r="A27" s="365" t="n">
        <v>1</v>
      </c>
      <c r="B27" s="422" t="inlineStr">
        <is>
          <t>&gt; 1,5 years and &lt;= 2 years</t>
        </is>
      </c>
      <c r="C27" s="422" t="n"/>
      <c r="D27" s="426" t="n">
        <v>197</v>
      </c>
      <c r="E27" s="427" t="n">
        <v>411</v>
      </c>
      <c r="F27" s="426" t="n">
        <v>147</v>
      </c>
      <c r="G27" s="427" t="n">
        <v>335</v>
      </c>
    </row>
    <row customHeight="1" ht="12.8" r="28" s="349">
      <c r="A28" s="365" t="n">
        <v>1</v>
      </c>
      <c r="B28" s="422" t="inlineStr">
        <is>
          <t>&gt; 2 years and &lt;= 3 years</t>
        </is>
      </c>
      <c r="C28" s="422" t="n"/>
      <c r="D28" s="426" t="n">
        <v>901</v>
      </c>
      <c r="E28" s="427" t="n">
        <v>512</v>
      </c>
      <c r="F28" s="426" t="n">
        <v>919</v>
      </c>
      <c r="G28" s="427" t="n">
        <v>801</v>
      </c>
    </row>
    <row customHeight="1" ht="12.8" r="29" s="349">
      <c r="A29" s="365" t="n">
        <v>1</v>
      </c>
      <c r="B29" s="422" t="inlineStr">
        <is>
          <t>&gt; 3 years and &lt;= 4 years</t>
        </is>
      </c>
      <c r="C29" s="422" t="n"/>
      <c r="D29" s="426" t="n">
        <v>656</v>
      </c>
      <c r="E29" s="427" t="n">
        <v>542</v>
      </c>
      <c r="F29" s="426" t="n">
        <v>919</v>
      </c>
      <c r="G29" s="427" t="n">
        <v>525</v>
      </c>
    </row>
    <row customHeight="1" ht="12.8" r="30" s="349">
      <c r="A30" s="365" t="n">
        <v>1</v>
      </c>
      <c r="B30" s="422" t="inlineStr">
        <is>
          <t>&gt; 4 years and &lt;= 5 years</t>
        </is>
      </c>
      <c r="C30" s="422" t="n"/>
      <c r="D30" s="426" t="n">
        <v>873</v>
      </c>
      <c r="E30" s="427" t="n">
        <v>796</v>
      </c>
      <c r="F30" s="426" t="n">
        <v>650</v>
      </c>
      <c r="G30" s="427" t="n">
        <v>563</v>
      </c>
    </row>
    <row customHeight="1" ht="12.8" r="31" s="349">
      <c r="A31" s="365" t="n">
        <v>1</v>
      </c>
      <c r="B31" s="422" t="inlineStr">
        <is>
          <t>&gt; 5 years and &lt;= 10 years</t>
        </is>
      </c>
      <c r="C31" s="423" t="n"/>
      <c r="D31" s="424" t="n">
        <v>2922</v>
      </c>
      <c r="E31" s="425" t="n">
        <v>3074</v>
      </c>
      <c r="F31" s="424" t="n">
        <v>2813</v>
      </c>
      <c r="G31" s="425" t="n">
        <v>3671</v>
      </c>
    </row>
    <row customHeight="1" ht="12.8" r="32" s="349">
      <c r="A32" s="365" t="n">
        <v>1</v>
      </c>
      <c r="B32" s="422" t="inlineStr">
        <is>
          <t>&gt; 10 years</t>
        </is>
      </c>
      <c r="C32" s="423" t="n"/>
      <c r="D32" s="426" t="n">
        <v>3085</v>
      </c>
      <c r="E32" s="427" t="n">
        <v>4749</v>
      </c>
      <c r="F32" s="426" t="n">
        <v>3393</v>
      </c>
      <c r="G32" s="427" t="n">
        <v>4917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59</v>
      </c>
      <c r="E9" s="438" t="n">
        <v>68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126</v>
      </c>
      <c r="E10" s="440" t="n">
        <v>141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1241</v>
      </c>
      <c r="E11" s="440" t="n">
        <v>1311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16318</v>
      </c>
      <c r="E12" s="440" t="n">
        <v>15782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354</v>
      </c>
      <c r="E21" s="425" t="n">
        <v>387</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3397</v>
      </c>
      <c r="E22" s="440" t="n">
        <v>3658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7414</v>
      </c>
      <c r="E23" s="446" t="n">
        <v>7973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391</v>
      </c>
      <c r="H16" s="490" t="n">
        <v>3</v>
      </c>
      <c r="I16" s="490" t="n">
        <v>2491</v>
      </c>
      <c r="J16" s="490" t="n">
        <v>165</v>
      </c>
      <c r="K16" s="490" t="n">
        <v>0</v>
      </c>
      <c r="L16" s="490">
        <f>SUM(M16:R16)</f>
        <v/>
      </c>
      <c r="M16" s="490" t="n">
        <v>8586</v>
      </c>
      <c r="N16" s="490" t="n">
        <v>2229</v>
      </c>
      <c r="O16" s="490" t="n">
        <v>268</v>
      </c>
      <c r="P16" s="490" t="n">
        <v>2764</v>
      </c>
      <c r="Q16" s="490" t="n">
        <v>772</v>
      </c>
      <c r="R16" s="490" t="n">
        <v>71</v>
      </c>
      <c r="S16" s="491" t="n">
        <v>0</v>
      </c>
      <c r="T16" s="490" t="n">
        <v>0</v>
      </c>
    </row>
    <row customHeight="1" ht="12.75" r="17" s="349">
      <c r="B17" s="348" t="n"/>
      <c r="C17" s="484" t="n"/>
      <c r="D17" s="484">
        <f>"year "&amp;(AktJahr-1)</f>
        <v/>
      </c>
      <c r="E17" s="492">
        <f>F17+L17</f>
        <v/>
      </c>
      <c r="F17" s="492">
        <f>SUM(G17:K17)</f>
        <v/>
      </c>
      <c r="G17" s="492" t="n">
        <v>333</v>
      </c>
      <c r="H17" s="492" t="n">
        <v>5</v>
      </c>
      <c r="I17" s="492" t="n">
        <v>2576</v>
      </c>
      <c r="J17" s="492" t="n">
        <v>399</v>
      </c>
      <c r="K17" s="492" t="n">
        <v>0</v>
      </c>
      <c r="L17" s="492">
        <f>SUM(M17:R17)</f>
        <v/>
      </c>
      <c r="M17" s="492" t="n">
        <v>7755</v>
      </c>
      <c r="N17" s="492" t="n">
        <v>2662</v>
      </c>
      <c r="O17" s="492" t="n">
        <v>223</v>
      </c>
      <c r="P17" s="492" t="n">
        <v>2600</v>
      </c>
      <c r="Q17" s="492" t="n">
        <v>691</v>
      </c>
      <c r="R17" s="492" t="n">
        <v>58</v>
      </c>
      <c r="S17" s="493" t="n">
        <v>0</v>
      </c>
      <c r="T17" s="492" t="n">
        <v>0</v>
      </c>
    </row>
    <row customHeight="1" ht="12.8" r="18" s="349">
      <c r="B18" s="361" t="inlineStr">
        <is>
          <t>DE</t>
        </is>
      </c>
      <c r="C18" s="488" t="inlineStr">
        <is>
          <t>Germany</t>
        </is>
      </c>
      <c r="D18" s="489">
        <f>$D$16</f>
        <v/>
      </c>
      <c r="E18" s="490">
        <f>F18+L18</f>
        <v/>
      </c>
      <c r="F18" s="490">
        <f>SUM(G18:K18)</f>
        <v/>
      </c>
      <c r="G18" s="490" t="n">
        <v>333</v>
      </c>
      <c r="H18" s="490" t="n">
        <v>3</v>
      </c>
      <c r="I18" s="490" t="n">
        <v>2091</v>
      </c>
      <c r="J18" s="490" t="n">
        <v>165</v>
      </c>
      <c r="K18" s="490" t="n">
        <v>0</v>
      </c>
      <c r="L18" s="490">
        <f>SUM(M18:R18)</f>
        <v/>
      </c>
      <c r="M18" s="490" t="n">
        <v>2775</v>
      </c>
      <c r="N18" s="490" t="n">
        <v>750</v>
      </c>
      <c r="O18" s="490" t="n">
        <v>70</v>
      </c>
      <c r="P18" s="490" t="n">
        <v>766</v>
      </c>
      <c r="Q18" s="490" t="n">
        <v>625</v>
      </c>
      <c r="R18" s="490" t="n">
        <v>71</v>
      </c>
      <c r="S18" s="491" t="n">
        <v>0</v>
      </c>
      <c r="T18" s="490" t="n">
        <v>0</v>
      </c>
    </row>
    <row customHeight="1" ht="12.8" r="19" s="349">
      <c r="B19" s="348" t="n"/>
      <c r="C19" s="484" t="n"/>
      <c r="D19" s="484">
        <f>$D$17</f>
        <v/>
      </c>
      <c r="E19" s="492">
        <f>F19+L19</f>
        <v/>
      </c>
      <c r="F19" s="492">
        <f>SUM(G19:K19)</f>
        <v/>
      </c>
      <c r="G19" s="492" t="n">
        <v>333</v>
      </c>
      <c r="H19" s="492" t="n">
        <v>5</v>
      </c>
      <c r="I19" s="492" t="n">
        <v>2082</v>
      </c>
      <c r="J19" s="492" t="n">
        <v>349</v>
      </c>
      <c r="K19" s="492" t="n">
        <v>0</v>
      </c>
      <c r="L19" s="492">
        <f>SUM(M19:R19)</f>
        <v/>
      </c>
      <c r="M19" s="492" t="n">
        <v>2726</v>
      </c>
      <c r="N19" s="492" t="n">
        <v>782</v>
      </c>
      <c r="O19" s="492" t="n">
        <v>89</v>
      </c>
      <c r="P19" s="492" t="n">
        <v>719</v>
      </c>
      <c r="Q19" s="492" t="n">
        <v>564</v>
      </c>
      <c r="R19" s="492" t="n">
        <v>58</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52</v>
      </c>
      <c r="N20" s="490" t="n">
        <v>77</v>
      </c>
      <c r="O20" s="490" t="n">
        <v>0</v>
      </c>
      <c r="P20" s="490" t="n">
        <v>65</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175</v>
      </c>
      <c r="N21" s="492" t="n">
        <v>77</v>
      </c>
      <c r="O21" s="492" t="n">
        <v>0</v>
      </c>
      <c r="P21" s="492" t="n">
        <v>68</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45</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81</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76</v>
      </c>
      <c r="N28" s="490" t="n">
        <v>92</v>
      </c>
      <c r="O28" s="490" t="n">
        <v>45</v>
      </c>
      <c r="P28" s="490" t="n">
        <v>45</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33</v>
      </c>
      <c r="N29" s="492" t="n">
        <v>123</v>
      </c>
      <c r="O29" s="492" t="n">
        <v>0</v>
      </c>
      <c r="P29" s="492" t="n">
        <v>35</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118</v>
      </c>
      <c r="N34" s="490" t="n">
        <v>85</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95</v>
      </c>
      <c r="N35" s="492" t="n">
        <v>86</v>
      </c>
      <c r="O35" s="492" t="n">
        <v>0</v>
      </c>
      <c r="P35" s="492" t="n">
        <v>24</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1553</v>
      </c>
      <c r="N36" s="490" t="n">
        <v>159</v>
      </c>
      <c r="O36" s="490" t="n">
        <v>53</v>
      </c>
      <c r="P36" s="490" t="n">
        <v>266</v>
      </c>
      <c r="Q36" s="490" t="n">
        <v>147</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1377</v>
      </c>
      <c r="N37" s="492" t="n">
        <v>168</v>
      </c>
      <c r="O37" s="492" t="n">
        <v>57</v>
      </c>
      <c r="P37" s="492" t="n">
        <v>275</v>
      </c>
      <c r="Q37" s="492" t="n">
        <v>127</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480</v>
      </c>
      <c r="N38" s="490" t="n">
        <v>365</v>
      </c>
      <c r="O38" s="490" t="n">
        <v>48</v>
      </c>
      <c r="P38" s="490" t="n">
        <v>573</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496</v>
      </c>
      <c r="N39" s="492" t="n">
        <v>569</v>
      </c>
      <c r="O39" s="492" t="n">
        <v>27</v>
      </c>
      <c r="P39" s="492" t="n">
        <v>725</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78</v>
      </c>
      <c r="N42" s="490" t="n">
        <v>49</v>
      </c>
      <c r="O42" s="490" t="n">
        <v>0</v>
      </c>
      <c r="P42" s="490" t="n">
        <v>12</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67</v>
      </c>
      <c r="N43" s="492" t="n">
        <v>49</v>
      </c>
      <c r="O43" s="492" t="n">
        <v>0</v>
      </c>
      <c r="P43" s="492" t="n">
        <v>12</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37</v>
      </c>
      <c r="N46" s="490" t="n">
        <v>0</v>
      </c>
      <c r="O46" s="490" t="n">
        <v>0</v>
      </c>
      <c r="P46" s="490" t="n">
        <v>14</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37</v>
      </c>
      <c r="N47" s="492" t="n">
        <v>0</v>
      </c>
      <c r="O47" s="492" t="n">
        <v>0</v>
      </c>
      <c r="P47" s="492" t="n">
        <v>14</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23</v>
      </c>
      <c r="N52" s="490" t="n">
        <v>0</v>
      </c>
      <c r="O52" s="490" t="n">
        <v>0</v>
      </c>
      <c r="P52" s="490" t="n">
        <v>27</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27</v>
      </c>
      <c r="N53" s="492" t="n">
        <v>0</v>
      </c>
      <c r="O53" s="492" t="n">
        <v>0</v>
      </c>
      <c r="P53" s="492" t="n">
        <v>27</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58</v>
      </c>
      <c r="H56" s="490" t="n">
        <v>0</v>
      </c>
      <c r="I56" s="490" t="n">
        <v>46</v>
      </c>
      <c r="J56" s="490" t="n">
        <v>0</v>
      </c>
      <c r="K56" s="490" t="n">
        <v>0</v>
      </c>
      <c r="L56" s="490">
        <f>SUM(M56:R56)</f>
        <v/>
      </c>
      <c r="M56" s="490" t="n">
        <v>270</v>
      </c>
      <c r="N56" s="490" t="n">
        <v>42</v>
      </c>
      <c r="O56" s="490" t="n">
        <v>0</v>
      </c>
      <c r="P56" s="490" t="n">
        <v>219</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69</v>
      </c>
      <c r="J57" s="492" t="n">
        <v>50</v>
      </c>
      <c r="K57" s="492" t="n">
        <v>0</v>
      </c>
      <c r="L57" s="492">
        <f>SUM(M57:R57)</f>
        <v/>
      </c>
      <c r="M57" s="492" t="n">
        <v>206</v>
      </c>
      <c r="N57" s="492" t="n">
        <v>42</v>
      </c>
      <c r="O57" s="492" t="n">
        <v>0</v>
      </c>
      <c r="P57" s="492" t="n">
        <v>215</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432</v>
      </c>
      <c r="N58" s="490" t="n">
        <v>268</v>
      </c>
      <c r="O58" s="490" t="n">
        <v>15</v>
      </c>
      <c r="P58" s="490" t="n">
        <v>165</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469</v>
      </c>
      <c r="N59" s="492" t="n">
        <v>383</v>
      </c>
      <c r="O59" s="492" t="n">
        <v>15</v>
      </c>
      <c r="P59" s="492" t="n">
        <v>75</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110</v>
      </c>
      <c r="N62" s="490" t="n">
        <v>33</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110</v>
      </c>
      <c r="N63" s="492" t="n">
        <v>33</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22</v>
      </c>
      <c r="O64" s="490" t="n">
        <v>0</v>
      </c>
      <c r="P64" s="490" t="n">
        <v>66</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22</v>
      </c>
      <c r="O65" s="492" t="n">
        <v>0</v>
      </c>
      <c r="P65" s="492" t="n">
        <v>61</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45</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45</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75</v>
      </c>
      <c r="N68" s="490" t="n">
        <v>85</v>
      </c>
      <c r="O68" s="490" t="n">
        <v>0</v>
      </c>
      <c r="P68" s="490" t="n">
        <v>40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75</v>
      </c>
      <c r="N69" s="492" t="n">
        <v>85</v>
      </c>
      <c r="O69" s="492" t="n">
        <v>0</v>
      </c>
      <c r="P69" s="492" t="n">
        <v>16</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29</v>
      </c>
      <c r="J70" s="490" t="n">
        <v>0</v>
      </c>
      <c r="K70" s="490" t="n">
        <v>0</v>
      </c>
      <c r="L70" s="490">
        <f>SUM(M70:R70)</f>
        <v/>
      </c>
      <c r="M70" s="490" t="n">
        <v>302</v>
      </c>
      <c r="N70" s="490" t="n">
        <v>140</v>
      </c>
      <c r="O70" s="490" t="n">
        <v>0</v>
      </c>
      <c r="P70" s="490" t="n">
        <v>147</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96</v>
      </c>
      <c r="J71" s="492" t="n">
        <v>0</v>
      </c>
      <c r="K71" s="492" t="n">
        <v>0</v>
      </c>
      <c r="L71" s="492">
        <f>SUM(M71:R71)</f>
        <v/>
      </c>
      <c r="M71" s="492" t="n">
        <v>266</v>
      </c>
      <c r="N71" s="492" t="n">
        <v>161</v>
      </c>
      <c r="O71" s="492" t="n">
        <v>0</v>
      </c>
      <c r="P71" s="492" t="n">
        <v>130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62</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73</v>
      </c>
      <c r="N83" s="492" t="n">
        <v>37</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325</v>
      </c>
      <c r="J84" s="490" t="n">
        <v>0</v>
      </c>
      <c r="K84" s="490" t="n">
        <v>0</v>
      </c>
      <c r="L84" s="490">
        <f>SUM(M84:R84)</f>
        <v/>
      </c>
      <c r="M84" s="490" t="n">
        <v>2098</v>
      </c>
      <c r="N84" s="490" t="n">
        <v>17</v>
      </c>
      <c r="O84" s="490" t="n">
        <v>37</v>
      </c>
      <c r="P84" s="490" t="n">
        <v>359</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329</v>
      </c>
      <c r="J85" s="492" t="n">
        <v>0</v>
      </c>
      <c r="K85" s="492" t="n">
        <v>0</v>
      </c>
      <c r="L85" s="492">
        <f>SUM(M85:R85)</f>
        <v/>
      </c>
      <c r="M85" s="492" t="n">
        <v>1442</v>
      </c>
      <c r="N85" s="492" t="n">
        <v>0</v>
      </c>
      <c r="O85" s="492" t="n">
        <v>35</v>
      </c>
      <c r="P85" s="492" t="n">
        <v>204</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454</v>
      </c>
      <c r="G12" s="533" t="n">
        <v>3720</v>
      </c>
      <c r="H12" s="490" t="n">
        <v>3171</v>
      </c>
      <c r="I12" s="490" t="n">
        <v>955</v>
      </c>
      <c r="J12" s="534" t="n">
        <v>1390</v>
      </c>
      <c r="K12" s="533" t="n">
        <v>926</v>
      </c>
      <c r="L12" s="490" t="n">
        <v>665</v>
      </c>
      <c r="M12" s="490" t="n">
        <v>268</v>
      </c>
      <c r="N12" s="535" t="n">
        <v>69</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617</v>
      </c>
      <c r="G13" s="538" t="n">
        <v>3750</v>
      </c>
      <c r="H13" s="539" t="n">
        <v>3499</v>
      </c>
      <c r="I13" s="539" t="n">
        <v>965</v>
      </c>
      <c r="J13" s="540" t="n">
        <v>1628</v>
      </c>
      <c r="K13" s="538" t="n">
        <v>1109</v>
      </c>
      <c r="L13" s="539" t="n">
        <v>773</v>
      </c>
      <c r="M13" s="539" t="n">
        <v>216</v>
      </c>
      <c r="N13" s="541" t="n">
        <v>78</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312</v>
      </c>
      <c r="G14" s="533" t="n">
        <v>195</v>
      </c>
      <c r="H14" s="490" t="n">
        <v>1877</v>
      </c>
      <c r="I14" s="490" t="n">
        <v>68</v>
      </c>
      <c r="J14" s="534" t="n">
        <v>276</v>
      </c>
      <c r="K14" s="533" t="n">
        <v>317</v>
      </c>
      <c r="L14" s="490" t="n">
        <v>134</v>
      </c>
      <c r="M14" s="490" t="n">
        <v>71</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454</v>
      </c>
      <c r="G15" s="538" t="n">
        <v>206</v>
      </c>
      <c r="H15" s="539" t="n">
        <v>2019</v>
      </c>
      <c r="I15" s="539" t="n">
        <v>74</v>
      </c>
      <c r="J15" s="540" t="n">
        <v>275</v>
      </c>
      <c r="K15" s="538" t="n">
        <v>461</v>
      </c>
      <c r="L15" s="539" t="n">
        <v>152</v>
      </c>
      <c r="M15" s="539" t="n">
        <v>81</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3175</v>
      </c>
      <c r="H16" s="490" t="n">
        <v>0</v>
      </c>
      <c r="I16" s="490" t="n">
        <v>0</v>
      </c>
      <c r="J16" s="534" t="n">
        <v>0</v>
      </c>
      <c r="K16" s="533" t="n">
        <v>370</v>
      </c>
      <c r="L16" s="490" t="n">
        <v>291</v>
      </c>
      <c r="M16" s="490" t="n">
        <v>57</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3175</v>
      </c>
      <c r="H17" s="539" t="n">
        <v>0</v>
      </c>
      <c r="I17" s="539" t="n">
        <v>0</v>
      </c>
      <c r="J17" s="540" t="n">
        <v>0</v>
      </c>
      <c r="K17" s="538" t="n">
        <v>370</v>
      </c>
      <c r="L17" s="539" t="n">
        <v>345</v>
      </c>
      <c r="M17" s="539" t="n">
        <v>61</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50</v>
      </c>
      <c r="L18" s="490" t="n">
        <v>54</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50</v>
      </c>
      <c r="L19" s="539" t="n">
        <v>73</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9</v>
      </c>
      <c r="H30" s="490" t="n">
        <v>0</v>
      </c>
      <c r="I30" s="490" t="n">
        <v>23</v>
      </c>
      <c r="J30" s="534" t="n">
        <v>32</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9</v>
      </c>
      <c r="H31" s="539" t="n">
        <v>0</v>
      </c>
      <c r="I31" s="539" t="n">
        <v>27</v>
      </c>
      <c r="J31" s="540" t="n">
        <v>48</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16</v>
      </c>
      <c r="G32" s="533" t="n">
        <v>167</v>
      </c>
      <c r="H32" s="490" t="n">
        <v>820</v>
      </c>
      <c r="I32" s="490" t="n">
        <v>643</v>
      </c>
      <c r="J32" s="534" t="n">
        <v>680</v>
      </c>
      <c r="K32" s="533" t="n">
        <v>118</v>
      </c>
      <c r="L32" s="490" t="n">
        <v>59</v>
      </c>
      <c r="M32" s="490" t="n">
        <v>140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24</v>
      </c>
      <c r="G33" s="538" t="n">
        <v>179</v>
      </c>
      <c r="H33" s="539" t="n">
        <v>895</v>
      </c>
      <c r="I33" s="539" t="n">
        <v>635</v>
      </c>
      <c r="J33" s="540" t="n">
        <v>896</v>
      </c>
      <c r="K33" s="538" t="n">
        <v>129</v>
      </c>
      <c r="L33" s="539" t="n">
        <v>63</v>
      </c>
      <c r="M33" s="539" t="n">
        <v>74</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4</v>
      </c>
      <c r="G34" s="533" t="n">
        <v>0</v>
      </c>
      <c r="H34" s="490" t="n">
        <v>12</v>
      </c>
      <c r="I34" s="490" t="n">
        <v>151</v>
      </c>
      <c r="J34" s="534" t="n">
        <v>0</v>
      </c>
      <c r="K34" s="533" t="n">
        <v>4</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7</v>
      </c>
      <c r="G35" s="538" t="n">
        <v>0</v>
      </c>
      <c r="H35" s="539" t="n">
        <v>12</v>
      </c>
      <c r="I35" s="539" t="n">
        <v>155</v>
      </c>
      <c r="J35" s="540" t="n">
        <v>0</v>
      </c>
      <c r="K35" s="538" t="n">
        <v>7</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212</v>
      </c>
      <c r="I42" s="490" t="n">
        <v>10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265</v>
      </c>
      <c r="I43" s="539" t="n">
        <v>14</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53</v>
      </c>
      <c r="G52" s="533" t="n">
        <v>0</v>
      </c>
      <c r="H52" s="490" t="n">
        <v>0</v>
      </c>
      <c r="I52" s="490" t="n">
        <v>0</v>
      </c>
      <c r="J52" s="534" t="n">
        <v>0</v>
      </c>
      <c r="K52" s="533" t="n">
        <v>53</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54</v>
      </c>
      <c r="G53" s="538" t="n">
        <v>0</v>
      </c>
      <c r="H53" s="539" t="n">
        <v>0</v>
      </c>
      <c r="I53" s="539" t="n">
        <v>0</v>
      </c>
      <c r="J53" s="540" t="n">
        <v>0</v>
      </c>
      <c r="K53" s="538" t="n">
        <v>54</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180</v>
      </c>
      <c r="K56" s="533" t="n">
        <v>0</v>
      </c>
      <c r="L56" s="490" t="n">
        <v>127</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180</v>
      </c>
      <c r="K57" s="538" t="n">
        <v>0</v>
      </c>
      <c r="L57" s="539" t="n">
        <v>140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14</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38</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250</v>
      </c>
      <c r="I64" s="490" t="n">
        <v>0</v>
      </c>
      <c r="J64" s="534" t="n">
        <v>37</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308</v>
      </c>
      <c r="I65" s="539" t="n">
        <v>0</v>
      </c>
      <c r="J65" s="540" t="n">
        <v>50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69</v>
      </c>
      <c r="G68" s="533" t="n">
        <v>0</v>
      </c>
      <c r="H68" s="490" t="n">
        <v>0</v>
      </c>
      <c r="I68" s="490" t="n">
        <v>0</v>
      </c>
      <c r="J68" s="534" t="n">
        <v>0</v>
      </c>
      <c r="K68" s="533" t="n">
        <v>0</v>
      </c>
      <c r="L68" s="490" t="n">
        <v>0</v>
      </c>
      <c r="M68" s="490" t="n">
        <v>0</v>
      </c>
      <c r="N68" s="535" t="n">
        <v>69</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78</v>
      </c>
      <c r="G69" s="538" t="n">
        <v>0</v>
      </c>
      <c r="H69" s="539" t="n">
        <v>0</v>
      </c>
      <c r="I69" s="539" t="n">
        <v>0</v>
      </c>
      <c r="J69" s="540" t="n">
        <v>0</v>
      </c>
      <c r="K69" s="538" t="n">
        <v>0</v>
      </c>
      <c r="L69" s="539" t="n">
        <v>0</v>
      </c>
      <c r="M69" s="539" t="n">
        <v>0</v>
      </c>
      <c r="N69" s="541" t="n">
        <v>78</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174</v>
      </c>
      <c r="H72" s="490" t="n">
        <v>0</v>
      </c>
      <c r="I72" s="490" t="n">
        <v>60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181</v>
      </c>
      <c r="H73" s="539" t="n">
        <v>0</v>
      </c>
      <c r="I73" s="539" t="n">
        <v>60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185</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179</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732</v>
      </c>
      <c r="F13" s="490" t="n">
        <v>0</v>
      </c>
      <c r="G13" s="490" t="n">
        <v>636</v>
      </c>
      <c r="H13" s="490" t="n">
        <v>0</v>
      </c>
      <c r="I13" s="535" t="n">
        <v>96</v>
      </c>
    </row>
    <row customHeight="1" ht="12.8" r="14" s="349">
      <c r="B14" s="604" t="n"/>
      <c r="C14" s="439" t="n"/>
      <c r="D14" s="439">
        <f>"Jahr "&amp;(AktJahr-1)</f>
        <v/>
      </c>
      <c r="E14" s="536" t="n">
        <v>559</v>
      </c>
      <c r="F14" s="539" t="n">
        <v>0</v>
      </c>
      <c r="G14" s="539" t="n">
        <v>464</v>
      </c>
      <c r="H14" s="539" t="n">
        <v>0</v>
      </c>
      <c r="I14" s="541" t="n">
        <v>95</v>
      </c>
    </row>
    <row customHeight="1" ht="12.8" r="15" s="349">
      <c r="B15" s="604" t="inlineStr">
        <is>
          <t>DE</t>
        </is>
      </c>
      <c r="C15" s="488" t="inlineStr">
        <is>
          <t>Germany</t>
        </is>
      </c>
      <c r="D15" s="489">
        <f>$D$13</f>
        <v/>
      </c>
      <c r="E15" s="531" t="n">
        <v>600</v>
      </c>
      <c r="F15" s="490" t="n">
        <v>0</v>
      </c>
      <c r="G15" s="490" t="n">
        <v>600</v>
      </c>
      <c r="H15" s="490" t="n">
        <v>0</v>
      </c>
      <c r="I15" s="535" t="n">
        <v>0</v>
      </c>
    </row>
    <row customHeight="1" ht="12.8" r="16" s="349">
      <c r="B16" s="604" t="n"/>
      <c r="C16" s="439" t="n"/>
      <c r="D16" s="439">
        <f>$D$14</f>
        <v/>
      </c>
      <c r="E16" s="536" t="n">
        <v>429</v>
      </c>
      <c r="F16" s="539" t="n">
        <v>0</v>
      </c>
      <c r="G16" s="539" t="n">
        <v>429</v>
      </c>
      <c r="H16" s="539" t="n">
        <v>0</v>
      </c>
      <c r="I16" s="541" t="n">
        <v>0</v>
      </c>
    </row>
    <row customHeight="1" ht="12.8" r="17" s="349">
      <c r="B17" s="605" t="inlineStr">
        <is>
          <t>AT</t>
        </is>
      </c>
      <c r="C17" s="488" t="inlineStr">
        <is>
          <t>Austria</t>
        </is>
      </c>
      <c r="D17" s="489">
        <f>$D$13</f>
        <v/>
      </c>
      <c r="E17" s="531" t="n">
        <v>2</v>
      </c>
      <c r="F17" s="490" t="n">
        <v>0</v>
      </c>
      <c r="G17" s="490" t="n">
        <v>0</v>
      </c>
      <c r="H17" s="490" t="n">
        <v>0</v>
      </c>
      <c r="I17" s="535" t="n">
        <v>2</v>
      </c>
    </row>
    <row customHeight="1" ht="12.8" r="18" s="349">
      <c r="B18" s="604" t="n"/>
      <c r="C18" s="439" t="n"/>
      <c r="D18" s="439">
        <f>$D$14</f>
        <v/>
      </c>
      <c r="E18" s="536" t="n">
        <v>2</v>
      </c>
      <c r="F18" s="539" t="n">
        <v>0</v>
      </c>
      <c r="G18" s="539" t="n">
        <v>0</v>
      </c>
      <c r="H18" s="539" t="n">
        <v>0</v>
      </c>
      <c r="I18" s="541" t="n">
        <v>2</v>
      </c>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80</v>
      </c>
      <c r="F43" s="490" t="n">
        <v>0</v>
      </c>
      <c r="G43" s="490" t="n">
        <v>0</v>
      </c>
      <c r="H43" s="490" t="n">
        <v>0</v>
      </c>
      <c r="I43" s="535" t="n">
        <v>80</v>
      </c>
    </row>
    <row customHeight="1" ht="12.8" r="44" s="349">
      <c r="B44" s="604" t="n"/>
      <c r="C44" s="439" t="n"/>
      <c r="D44" s="439">
        <f>$D$14</f>
        <v/>
      </c>
      <c r="E44" s="536" t="n">
        <v>80</v>
      </c>
      <c r="F44" s="539" t="n">
        <v>0</v>
      </c>
      <c r="G44" s="539" t="n">
        <v>0</v>
      </c>
      <c r="H44" s="539" t="n">
        <v>0</v>
      </c>
      <c r="I44" s="541" t="n">
        <v>80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v>36</v>
      </c>
      <c r="F49" s="490" t="n">
        <v>0</v>
      </c>
      <c r="G49" s="490" t="n">
        <v>36</v>
      </c>
      <c r="H49" s="490" t="n">
        <v>0</v>
      </c>
      <c r="I49" s="535" t="n">
        <v>0</v>
      </c>
    </row>
    <row customHeight="1" ht="12.8" r="50" s="349">
      <c r="B50" s="604" t="n"/>
      <c r="C50" s="439" t="n"/>
      <c r="D50" s="439">
        <f>$D$14</f>
        <v/>
      </c>
      <c r="E50" s="536" t="n">
        <v>35</v>
      </c>
      <c r="F50" s="539" t="n">
        <v>0</v>
      </c>
      <c r="G50" s="539" t="n">
        <v>35</v>
      </c>
      <c r="H50" s="539" t="n">
        <v>0</v>
      </c>
      <c r="I50" s="541" t="n">
        <v>0</v>
      </c>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14</v>
      </c>
      <c r="F65" s="490" t="n">
        <v>0</v>
      </c>
      <c r="G65" s="490" t="n">
        <v>0</v>
      </c>
      <c r="H65" s="490" t="n">
        <v>0</v>
      </c>
      <c r="I65" s="535" t="n">
        <v>14</v>
      </c>
    </row>
    <row customHeight="1" ht="12.8" r="66" s="349">
      <c r="B66" s="604" t="n"/>
      <c r="C66" s="439" t="n"/>
      <c r="D66" s="439">
        <f>$D$14</f>
        <v/>
      </c>
      <c r="E66" s="536" t="n">
        <v>13</v>
      </c>
      <c r="F66" s="539" t="n">
        <v>0</v>
      </c>
      <c r="G66" s="539" t="n">
        <v>0</v>
      </c>
      <c r="H66" s="539" t="n">
        <v>0</v>
      </c>
      <c r="I66" s="541" t="n">
        <v>13</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