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668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Münchener Hypothekenbank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Karl-Scharnagl-Ring 10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80539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5387 - 800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5387 - 900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serviceteam800@muenchenerhyp.de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www.muenchenerhyp.de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31377.142</v>
      </c>
      <c r="E21" s="378" t="n">
        <v>29576.085</v>
      </c>
      <c r="F21" s="377" t="n">
        <v>31904.779</v>
      </c>
      <c r="G21" s="378" t="n">
        <v>32722.581</v>
      </c>
      <c r="H21" s="377" t="n">
        <v>29889.867</v>
      </c>
      <c r="I21" s="378" t="n">
        <v>30134.667</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33235.747</v>
      </c>
      <c r="E23" s="386" t="n">
        <v>30629.484</v>
      </c>
      <c r="F23" s="385" t="n">
        <v>35569.705</v>
      </c>
      <c r="G23" s="386" t="n">
        <v>35711.963</v>
      </c>
      <c r="H23" s="385" t="n">
        <v>33198.188</v>
      </c>
      <c r="I23" s="386" t="n">
        <v>32827.724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1858.605</v>
      </c>
      <c r="E28" s="400" t="n">
        <v>1053.399</v>
      </c>
      <c r="F28" s="399" t="n">
        <v>3664.926</v>
      </c>
      <c r="G28" s="400" t="n">
        <v>2989.382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1406.393</v>
      </c>
      <c r="E34" s="378" t="n">
        <v>1644.171</v>
      </c>
      <c r="F34" s="377" t="n">
        <v>1732.122</v>
      </c>
      <c r="G34" s="378" t="n">
        <v>2184.662</v>
      </c>
      <c r="H34" s="377" t="n">
        <v>1615.921</v>
      </c>
      <c r="I34" s="378" t="n">
        <v>2037.788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1533.57</v>
      </c>
      <c r="E36" s="386" t="n">
        <v>1701.148</v>
      </c>
      <c r="F36" s="385" t="n">
        <v>1972.358</v>
      </c>
      <c r="G36" s="386" t="n">
        <v>2440.461</v>
      </c>
      <c r="H36" s="385" t="n">
        <v>1769.192</v>
      </c>
      <c r="I36" s="386" t="n">
        <v>2180.386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28.809</v>
      </c>
      <c r="G37" s="390" t="n">
        <v>41.933</v>
      </c>
      <c r="H37" s="389" t="n">
        <v>20.749</v>
      </c>
      <c r="I37" s="390" t="n">
        <v>32.248</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127.177</v>
      </c>
      <c r="E41" s="400" t="n">
        <v>56.977</v>
      </c>
      <c r="F41" s="399" t="n">
        <v>240.236</v>
      </c>
      <c r="G41" s="400" t="n">
        <v>255.799</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31377.142</v>
      </c>
      <c r="E9" s="622" t="n">
        <v>29576.085</v>
      </c>
    </row>
    <row customHeight="1" ht="20.1" r="10" s="349">
      <c r="A10" s="623" t="n">
        <v>0</v>
      </c>
      <c r="B10" s="624" t="inlineStr">
        <is>
          <t>thereof percentage share of fixed-rate Pfandbriefe
section 28 para. 1 no. 9</t>
        </is>
      </c>
      <c r="C10" s="625" t="inlineStr">
        <is>
          <t>%</t>
        </is>
      </c>
      <c r="D10" s="626" t="n">
        <v>85</v>
      </c>
      <c r="E10" s="627" t="n">
        <v>86</v>
      </c>
    </row>
    <row customHeight="1" ht="8.1" r="11" s="349">
      <c r="A11" s="613" t="n">
        <v>0</v>
      </c>
      <c r="B11" s="628" t="n"/>
      <c r="C11" s="375" t="n"/>
      <c r="D11" s="375" t="n"/>
      <c r="E11" s="629" t="n"/>
    </row>
    <row customHeight="1" ht="15.95" r="12" s="349">
      <c r="A12" s="613" t="n">
        <v>0</v>
      </c>
      <c r="B12" s="630" t="inlineStr">
        <is>
          <t>Cover Pool</t>
        </is>
      </c>
      <c r="C12" s="631" t="inlineStr">
        <is>
          <t>(€ mn.)</t>
        </is>
      </c>
      <c r="D12" s="621" t="n">
        <v>33235.747</v>
      </c>
      <c r="E12" s="622" t="n">
        <v>30629.484</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96</v>
      </c>
      <c r="E16" s="635" t="n">
        <v>96</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893.914</v>
      </c>
      <c r="E18" s="635" t="n">
        <v>1189.706</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-66.36199999999999</v>
      </c>
      <c r="E21" s="635" t="n">
        <v>24.733</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124.236</v>
      </c>
      <c r="E26" s="635" t="n">
        <v>151.019</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v>
      </c>
      <c r="E28" s="635" t="n">
        <v>5</v>
      </c>
    </row>
    <row customHeight="1" ht="30" r="29" s="349">
      <c r="A29" s="613" t="n">
        <v>0</v>
      </c>
      <c r="B29" s="640" t="inlineStr">
        <is>
          <t>average loan-to-value ratio, weighted using the mortgage lending value
section 28 para. 2 no. 3</t>
        </is>
      </c>
      <c r="C29" s="636" t="inlineStr">
        <is>
          <t>%</t>
        </is>
      </c>
      <c r="D29" s="634" t="n">
        <v>52</v>
      </c>
      <c r="E29" s="635" t="n">
        <v>52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1406.393</v>
      </c>
      <c r="E34" s="649" t="n">
        <v>1644.171</v>
      </c>
    </row>
    <row customHeight="1" ht="20.1" r="35" s="349">
      <c r="A35" s="613" t="n">
        <v>1</v>
      </c>
      <c r="B35" s="624" t="inlineStr">
        <is>
          <t>thereof percentage share of fixed-rate Pfandbriefe
section 28 para. 1 no. 9</t>
        </is>
      </c>
      <c r="C35" s="625" t="inlineStr">
        <is>
          <t>%</t>
        </is>
      </c>
      <c r="D35" s="626" t="n">
        <v>92</v>
      </c>
      <c r="E35" s="627" t="n">
        <v>91</v>
      </c>
    </row>
    <row customHeight="1" ht="8.1" r="36" s="349">
      <c r="A36" s="613" t="n">
        <v>1</v>
      </c>
      <c r="B36" s="628" t="n"/>
      <c r="C36" s="375" t="n"/>
      <c r="D36" s="375" t="n"/>
      <c r="E36" s="629" t="n"/>
    </row>
    <row customHeight="1" ht="15.95" r="37" s="349">
      <c r="A37" s="613" t="n">
        <v>1</v>
      </c>
      <c r="B37" s="630" t="inlineStr">
        <is>
          <t>Cover Pool</t>
        </is>
      </c>
      <c r="C37" s="650" t="inlineStr">
        <is>
          <t>(€ mn.)</t>
        </is>
      </c>
      <c r="D37" s="648" t="n">
        <v>1533.57</v>
      </c>
      <c r="E37" s="649" t="n">
        <v>1701.148</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93</v>
      </c>
      <c r="E41" s="635" t="n">
        <v>91</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19.04.2022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MHB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Münchener Hypothekenbank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1193.862</v>
      </c>
      <c r="E11" s="425" t="n">
        <v>1488.578</v>
      </c>
      <c r="F11" s="424" t="n">
        <v>1111.916</v>
      </c>
      <c r="G11" s="425" t="n">
        <v>888.7620000000001</v>
      </c>
    </row>
    <row customHeight="1" ht="12.8" r="12" s="349">
      <c r="A12" s="365" t="n">
        <v>0</v>
      </c>
      <c r="B12" s="422" t="inlineStr">
        <is>
          <t>&gt; 0,5 years and &lt;= 1 year</t>
        </is>
      </c>
      <c r="C12" s="423" t="n"/>
      <c r="D12" s="424" t="n">
        <v>851.8000000000001</v>
      </c>
      <c r="E12" s="425" t="n">
        <v>1452.206</v>
      </c>
      <c r="F12" s="424" t="n">
        <v>1196.398</v>
      </c>
      <c r="G12" s="425" t="n">
        <v>1028.41</v>
      </c>
    </row>
    <row customHeight="1" ht="12.8" r="13" s="349">
      <c r="A13" s="365" t="n">
        <v>0</v>
      </c>
      <c r="B13" s="422" t="inlineStr">
        <is>
          <t>&gt; 1  year and &lt;= 1,5 years</t>
        </is>
      </c>
      <c r="C13" s="423" t="n"/>
      <c r="D13" s="424" t="n">
        <v>1709.265</v>
      </c>
      <c r="E13" s="425" t="n">
        <v>980.077</v>
      </c>
      <c r="F13" s="424" t="n">
        <v>1190.234</v>
      </c>
      <c r="G13" s="425" t="n">
        <v>1224.275</v>
      </c>
    </row>
    <row customHeight="1" ht="12.8" r="14" s="349">
      <c r="A14" s="365" t="n">
        <v>0</v>
      </c>
      <c r="B14" s="422" t="inlineStr">
        <is>
          <t>&gt; 1,5 years and &lt;= 2 years</t>
        </is>
      </c>
      <c r="C14" s="422" t="n"/>
      <c r="D14" s="426" t="n">
        <v>828.832</v>
      </c>
      <c r="E14" s="427" t="n">
        <v>1471.39</v>
      </c>
      <c r="F14" s="426" t="n">
        <v>717.607</v>
      </c>
      <c r="G14" s="427" t="n">
        <v>1432.943</v>
      </c>
    </row>
    <row customHeight="1" ht="12.8" r="15" s="349">
      <c r="A15" s="365" t="n">
        <v>0</v>
      </c>
      <c r="B15" s="422" t="inlineStr">
        <is>
          <t>&gt; 2 years and &lt;= 3 years</t>
        </is>
      </c>
      <c r="C15" s="422" t="n"/>
      <c r="D15" s="426" t="n">
        <v>2189.316</v>
      </c>
      <c r="E15" s="427" t="n">
        <v>3064.302</v>
      </c>
      <c r="F15" s="426" t="n">
        <v>2165.526</v>
      </c>
      <c r="G15" s="427" t="n">
        <v>2543.667</v>
      </c>
    </row>
    <row customHeight="1" ht="12.8" r="16" s="349">
      <c r="A16" s="365" t="n">
        <v>0</v>
      </c>
      <c r="B16" s="422" t="inlineStr">
        <is>
          <t>&gt; 3 years and &lt;= 4 years</t>
        </is>
      </c>
      <c r="C16" s="422" t="n"/>
      <c r="D16" s="426" t="n">
        <v>830.9780000000001</v>
      </c>
      <c r="E16" s="427" t="n">
        <v>2759.435</v>
      </c>
      <c r="F16" s="426" t="n">
        <v>1757.432</v>
      </c>
      <c r="G16" s="427" t="n">
        <v>3082.736</v>
      </c>
    </row>
    <row customHeight="1" ht="12.8" r="17" s="349">
      <c r="A17" s="365" t="n">
        <v>0</v>
      </c>
      <c r="B17" s="422" t="inlineStr">
        <is>
          <t>&gt; 4 years and &lt;= 5 years</t>
        </is>
      </c>
      <c r="C17" s="422" t="n"/>
      <c r="D17" s="426" t="n">
        <v>2959.97</v>
      </c>
      <c r="E17" s="427" t="n">
        <v>2592.072</v>
      </c>
      <c r="F17" s="426" t="n">
        <v>818.071</v>
      </c>
      <c r="G17" s="427" t="n">
        <v>2589.919</v>
      </c>
    </row>
    <row customHeight="1" ht="12.8" r="18" s="349">
      <c r="A18" s="365" t="n">
        <v>0</v>
      </c>
      <c r="B18" s="422" t="inlineStr">
        <is>
          <t>&gt; 5 years and &lt;= 10 years</t>
        </is>
      </c>
      <c r="C18" s="423" t="n"/>
      <c r="D18" s="424" t="n">
        <v>8271.361000000001</v>
      </c>
      <c r="E18" s="425" t="n">
        <v>9695.793</v>
      </c>
      <c r="F18" s="424" t="n">
        <v>8730.889000000001</v>
      </c>
      <c r="G18" s="425" t="n">
        <v>8859.013000000001</v>
      </c>
    </row>
    <row customHeight="1" ht="12.8" r="19" s="349">
      <c r="A19" s="365" t="n">
        <v>0</v>
      </c>
      <c r="B19" s="422" t="inlineStr">
        <is>
          <t>&gt; 10 years</t>
        </is>
      </c>
      <c r="C19" s="423" t="n"/>
      <c r="D19" s="424" t="n">
        <v>12541.758</v>
      </c>
      <c r="E19" s="425" t="n">
        <v>9731.894</v>
      </c>
      <c r="F19" s="424" t="n">
        <v>11888.012</v>
      </c>
      <c r="G19" s="425" t="n">
        <v>8979.759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15.506</v>
      </c>
      <c r="E24" s="425" t="n">
        <v>24.691</v>
      </c>
      <c r="F24" s="424" t="n">
        <v>45.534</v>
      </c>
      <c r="G24" s="425" t="n">
        <v>18.536</v>
      </c>
    </row>
    <row customHeight="1" ht="12.8" r="25" s="349">
      <c r="A25" s="365" t="n">
        <v>1</v>
      </c>
      <c r="B25" s="422" t="inlineStr">
        <is>
          <t>&gt; 0,5 years and &lt;= 1 year</t>
        </is>
      </c>
      <c r="C25" s="423" t="n"/>
      <c r="D25" s="424" t="n">
        <v>13.654</v>
      </c>
      <c r="E25" s="425" t="n">
        <v>24.741</v>
      </c>
      <c r="F25" s="424" t="n">
        <v>70.705</v>
      </c>
      <c r="G25" s="425" t="n">
        <v>22.884</v>
      </c>
    </row>
    <row customHeight="1" ht="12.8" r="26" s="349">
      <c r="A26" s="365" t="n">
        <v>1</v>
      </c>
      <c r="B26" s="422" t="inlineStr">
        <is>
          <t>&gt; 1  year and &lt;= 1,5 years</t>
        </is>
      </c>
      <c r="C26" s="423" t="n"/>
      <c r="D26" s="424" t="n">
        <v>55.5</v>
      </c>
      <c r="E26" s="425" t="n">
        <v>5.356</v>
      </c>
      <c r="F26" s="424" t="n">
        <v>15</v>
      </c>
      <c r="G26" s="425" t="n">
        <v>25.025</v>
      </c>
    </row>
    <row customHeight="1" ht="12.8" r="27" s="349">
      <c r="A27" s="365" t="n">
        <v>1</v>
      </c>
      <c r="B27" s="422" t="inlineStr">
        <is>
          <t>&gt; 1,5 years and &lt;= 2 years</t>
        </is>
      </c>
      <c r="C27" s="422" t="n"/>
      <c r="D27" s="426" t="n">
        <v>51.373</v>
      </c>
      <c r="E27" s="427" t="n">
        <v>8.234999999999999</v>
      </c>
      <c r="F27" s="426" t="n">
        <v>20.305</v>
      </c>
      <c r="G27" s="427" t="n">
        <v>24.741</v>
      </c>
    </row>
    <row customHeight="1" ht="12.8" r="28" s="349">
      <c r="A28" s="365" t="n">
        <v>1</v>
      </c>
      <c r="B28" s="422" t="inlineStr">
        <is>
          <t>&gt; 2 years and &lt;= 3 years</t>
        </is>
      </c>
      <c r="C28" s="422" t="n"/>
      <c r="D28" s="426" t="n">
        <v>83.08</v>
      </c>
      <c r="E28" s="427" t="n">
        <v>10.716</v>
      </c>
      <c r="F28" s="426" t="n">
        <v>103.387</v>
      </c>
      <c r="G28" s="427" t="n">
        <v>13.591</v>
      </c>
    </row>
    <row customHeight="1" ht="12.8" r="29" s="349">
      <c r="A29" s="365" t="n">
        <v>1</v>
      </c>
      <c r="B29" s="422" t="inlineStr">
        <is>
          <t>&gt; 3 years and &lt;= 4 years</t>
        </is>
      </c>
      <c r="C29" s="422" t="n"/>
      <c r="D29" s="426" t="n">
        <v>127.773</v>
      </c>
      <c r="E29" s="427" t="n">
        <v>106.201</v>
      </c>
      <c r="F29" s="426" t="n">
        <v>79.45100000000001</v>
      </c>
      <c r="G29" s="427" t="n">
        <v>10.716</v>
      </c>
    </row>
    <row customHeight="1" ht="12.8" r="30" s="349">
      <c r="A30" s="365" t="n">
        <v>1</v>
      </c>
      <c r="B30" s="422" t="inlineStr">
        <is>
          <t>&gt; 4 years and &lt;= 5 years</t>
        </is>
      </c>
      <c r="C30" s="422" t="n"/>
      <c r="D30" s="426" t="n">
        <v>68.453</v>
      </c>
      <c r="E30" s="427" t="n">
        <v>119.557</v>
      </c>
      <c r="F30" s="426" t="n">
        <v>123.996</v>
      </c>
      <c r="G30" s="427" t="n">
        <v>106.201</v>
      </c>
    </row>
    <row customHeight="1" ht="12.8" r="31" s="349">
      <c r="A31" s="365" t="n">
        <v>1</v>
      </c>
      <c r="B31" s="422" t="inlineStr">
        <is>
          <t>&gt; 5 years and &lt;= 10 years</t>
        </is>
      </c>
      <c r="C31" s="423" t="n"/>
      <c r="D31" s="424" t="n">
        <v>332.934</v>
      </c>
      <c r="E31" s="425" t="n">
        <v>218.46</v>
      </c>
      <c r="F31" s="424" t="n">
        <v>414.432</v>
      </c>
      <c r="G31" s="425" t="n">
        <v>413.323</v>
      </c>
    </row>
    <row customHeight="1" ht="12.8" r="32" s="349">
      <c r="A32" s="365" t="n">
        <v>1</v>
      </c>
      <c r="B32" s="422" t="inlineStr">
        <is>
          <t>&gt; 10 years</t>
        </is>
      </c>
      <c r="C32" s="423" t="n"/>
      <c r="D32" s="426" t="n">
        <v>658.12</v>
      </c>
      <c r="E32" s="427" t="n">
        <v>1015.613</v>
      </c>
      <c r="F32" s="426" t="n">
        <v>771.361</v>
      </c>
      <c r="G32" s="427" t="n">
        <v>1066.131</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19158.964</v>
      </c>
      <c r="E9" s="438" t="n">
        <v>18193.448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4228.625</v>
      </c>
      <c r="E10" s="440" t="n">
        <v>3386.095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2367.454</v>
      </c>
      <c r="E11" s="440" t="n">
        <v>2315.039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6565.719</v>
      </c>
      <c r="E12" s="440" t="n">
        <v>6034.488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93.45700000000001</v>
      </c>
      <c r="E21" s="425" t="n">
        <v>124.5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390</v>
      </c>
      <c r="E22" s="440" t="n">
        <v>446.535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1050.113</v>
      </c>
      <c r="E23" s="446" t="n">
        <v>1130.113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4742.806</v>
      </c>
      <c r="H16" s="490" t="n">
        <v>16568.558</v>
      </c>
      <c r="I16" s="490" t="n">
        <v>5168.798</v>
      </c>
      <c r="J16" s="490" t="n">
        <v>9.06</v>
      </c>
      <c r="K16" s="490" t="n">
        <v>0.582</v>
      </c>
      <c r="L16" s="490">
        <f>SUM(M16:R16)</f>
        <v/>
      </c>
      <c r="M16" s="490" t="n">
        <v>3789.186</v>
      </c>
      <c r="N16" s="490" t="n">
        <v>1698.983</v>
      </c>
      <c r="O16" s="490" t="n">
        <v>7.522</v>
      </c>
      <c r="P16" s="490" t="n">
        <v>335.272</v>
      </c>
      <c r="Q16" s="490" t="n">
        <v>0</v>
      </c>
      <c r="R16" s="490" t="n">
        <v>0</v>
      </c>
      <c r="S16" s="491" t="n">
        <v>11.488</v>
      </c>
      <c r="T16" s="490" t="n">
        <v>12.877</v>
      </c>
    </row>
    <row customHeight="1" ht="12.75" r="17" s="349">
      <c r="B17" s="348" t="n"/>
      <c r="C17" s="484" t="n"/>
      <c r="D17" s="484">
        <f>"year "&amp;(AktJahr-1)</f>
        <v/>
      </c>
      <c r="E17" s="492">
        <f>F17+L17</f>
        <v/>
      </c>
      <c r="F17" s="492">
        <f>SUM(G17:K17)</f>
        <v/>
      </c>
      <c r="G17" s="492" t="n">
        <v>4199.233</v>
      </c>
      <c r="H17" s="492" t="n">
        <v>15332.7</v>
      </c>
      <c r="I17" s="492" t="n">
        <v>4963.338</v>
      </c>
      <c r="J17" s="492" t="n">
        <v>11.142</v>
      </c>
      <c r="K17" s="492" t="n">
        <v>0.582</v>
      </c>
      <c r="L17" s="492">
        <f>SUM(M17:R17)</f>
        <v/>
      </c>
      <c r="M17" s="492" t="n">
        <v>3537.084</v>
      </c>
      <c r="N17" s="492" t="n">
        <v>1532.714</v>
      </c>
      <c r="O17" s="492" t="n">
        <v>8.436</v>
      </c>
      <c r="P17" s="492" t="n">
        <v>343.843</v>
      </c>
      <c r="Q17" s="492" t="n">
        <v>0</v>
      </c>
      <c r="R17" s="492" t="n">
        <v>0</v>
      </c>
      <c r="S17" s="493" t="n">
        <v>10.403</v>
      </c>
      <c r="T17" s="492" t="n">
        <v>11.289</v>
      </c>
    </row>
    <row customHeight="1" ht="12.8" r="18" s="349">
      <c r="B18" s="361" t="inlineStr">
        <is>
          <t>DE</t>
        </is>
      </c>
      <c r="C18" s="488" t="inlineStr">
        <is>
          <t>Germany</t>
        </is>
      </c>
      <c r="D18" s="489">
        <f>$D$16</f>
        <v/>
      </c>
      <c r="E18" s="490">
        <f>F18+L18</f>
        <v/>
      </c>
      <c r="F18" s="490">
        <f>SUM(G18:K18)</f>
        <v/>
      </c>
      <c r="G18" s="490" t="n">
        <v>3233.945</v>
      </c>
      <c r="H18" s="490" t="n">
        <v>13992.51</v>
      </c>
      <c r="I18" s="490" t="n">
        <v>4722.322</v>
      </c>
      <c r="J18" s="490" t="n">
        <v>9.06</v>
      </c>
      <c r="K18" s="490" t="n">
        <v>0.582</v>
      </c>
      <c r="L18" s="490">
        <f>SUM(M18:R18)</f>
        <v/>
      </c>
      <c r="M18" s="490" t="n">
        <v>2516.84</v>
      </c>
      <c r="N18" s="490" t="n">
        <v>940.58</v>
      </c>
      <c r="O18" s="490" t="n">
        <v>7.522</v>
      </c>
      <c r="P18" s="490" t="n">
        <v>235.108</v>
      </c>
      <c r="Q18" s="490" t="n">
        <v>0</v>
      </c>
      <c r="R18" s="490" t="n">
        <v>0</v>
      </c>
      <c r="S18" s="491" t="n">
        <v>11.488</v>
      </c>
      <c r="T18" s="490" t="n">
        <v>12.877</v>
      </c>
    </row>
    <row customHeight="1" ht="12.8" r="19" s="349">
      <c r="B19" s="348" t="n"/>
      <c r="C19" s="484" t="n"/>
      <c r="D19" s="484">
        <f>$D$17</f>
        <v/>
      </c>
      <c r="E19" s="492">
        <f>F19+L19</f>
        <v/>
      </c>
      <c r="F19" s="492">
        <f>SUM(G19:K19)</f>
        <v/>
      </c>
      <c r="G19" s="492" t="n">
        <v>2897.898</v>
      </c>
      <c r="H19" s="492" t="n">
        <v>13022.717</v>
      </c>
      <c r="I19" s="492" t="n">
        <v>4635.907</v>
      </c>
      <c r="J19" s="492" t="n">
        <v>11.142</v>
      </c>
      <c r="K19" s="492" t="n">
        <v>0.582</v>
      </c>
      <c r="L19" s="492">
        <f>SUM(M19:R19)</f>
        <v/>
      </c>
      <c r="M19" s="492" t="n">
        <v>2208.827</v>
      </c>
      <c r="N19" s="492" t="n">
        <v>851.1130000000001</v>
      </c>
      <c r="O19" s="492" t="n">
        <v>8.436</v>
      </c>
      <c r="P19" s="492" t="n">
        <v>247.678</v>
      </c>
      <c r="Q19" s="492" t="n">
        <v>0</v>
      </c>
      <c r="R19" s="492" t="n">
        <v>0</v>
      </c>
      <c r="S19" s="493" t="n">
        <v>9.098000000000001</v>
      </c>
      <c r="T19" s="492" t="n">
        <v>9.968</v>
      </c>
    </row>
    <row customHeight="1" ht="12.8" r="20" s="349">
      <c r="B20" s="494" t="inlineStr">
        <is>
          <t>AT</t>
        </is>
      </c>
      <c r="C20" s="488" t="inlineStr">
        <is>
          <t>Austria</t>
        </is>
      </c>
      <c r="D20" s="489">
        <f>$D$16</f>
        <v/>
      </c>
      <c r="E20" s="490">
        <f>F20+L20</f>
        <v/>
      </c>
      <c r="F20" s="490">
        <f>SUM(G20:K20)</f>
        <v/>
      </c>
      <c r="G20" s="490" t="n">
        <v>8.548</v>
      </c>
      <c r="H20" s="490" t="n">
        <v>17.964</v>
      </c>
      <c r="I20" s="490" t="n">
        <v>0.327</v>
      </c>
      <c r="J20" s="490" t="n">
        <v>0</v>
      </c>
      <c r="K20" s="490" t="n">
        <v>0</v>
      </c>
      <c r="L20" s="490">
        <f>SUM(M20:R20)</f>
        <v/>
      </c>
      <c r="M20" s="490" t="n">
        <v>36.24</v>
      </c>
      <c r="N20" s="490" t="n">
        <v>92.943</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0.001</v>
      </c>
      <c r="I21" s="492" t="n">
        <v>0</v>
      </c>
      <c r="J21" s="492" t="n">
        <v>0</v>
      </c>
      <c r="K21" s="492" t="n">
        <v>0</v>
      </c>
      <c r="L21" s="492">
        <f>SUM(M21:R21)</f>
        <v/>
      </c>
      <c r="M21" s="492" t="n">
        <v>36.24</v>
      </c>
      <c r="N21" s="492" t="n">
        <v>104.258</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47.22</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29.64</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192.775</v>
      </c>
      <c r="N36" s="490" t="n">
        <v>67.681</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19.26</v>
      </c>
      <c r="J37" s="492" t="n">
        <v>0</v>
      </c>
      <c r="K37" s="492" t="n">
        <v>0</v>
      </c>
      <c r="L37" s="492">
        <f>SUM(M37:R37)</f>
        <v/>
      </c>
      <c r="M37" s="492" t="n">
        <v>204.251</v>
      </c>
      <c r="N37" s="492" t="n">
        <v>62.455</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266.975</v>
      </c>
      <c r="N38" s="490" t="n">
        <v>28.978</v>
      </c>
      <c r="O38" s="490" t="n">
        <v>0</v>
      </c>
      <c r="P38" s="490" t="n">
        <v>24.165</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300.174</v>
      </c>
      <c r="N39" s="492" t="n">
        <v>42.39</v>
      </c>
      <c r="O39" s="492" t="n">
        <v>0</v>
      </c>
      <c r="P39" s="492" t="n">
        <v>23.99</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90.919</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64.90000000000001</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299.61</v>
      </c>
      <c r="J56" s="490" t="n">
        <v>0</v>
      </c>
      <c r="K56" s="490" t="n">
        <v>0</v>
      </c>
      <c r="L56" s="490">
        <f>SUM(M56:R56)</f>
        <v/>
      </c>
      <c r="M56" s="490" t="n">
        <v>134.856</v>
      </c>
      <c r="N56" s="490" t="n">
        <v>223.002</v>
      </c>
      <c r="O56" s="490" t="n">
        <v>0</v>
      </c>
      <c r="P56" s="490" t="n">
        <v>4.149</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205.262</v>
      </c>
      <c r="J57" s="492" t="n">
        <v>0</v>
      </c>
      <c r="K57" s="492" t="n">
        <v>0</v>
      </c>
      <c r="L57" s="492">
        <f>SUM(M57:R57)</f>
        <v/>
      </c>
      <c r="M57" s="492" t="n">
        <v>133.236</v>
      </c>
      <c r="N57" s="492" t="n">
        <v>124.262</v>
      </c>
      <c r="O57" s="492" t="n">
        <v>0</v>
      </c>
      <c r="P57" s="492" t="n">
        <v>4.149</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8.52</v>
      </c>
      <c r="J68" s="490" t="n">
        <v>0</v>
      </c>
      <c r="K68" s="490" t="n">
        <v>0</v>
      </c>
      <c r="L68" s="490">
        <f>SUM(M68:R68)</f>
        <v/>
      </c>
      <c r="M68" s="490" t="n">
        <v>103.48</v>
      </c>
      <c r="N68" s="490" t="n">
        <v>323.859</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7.668</v>
      </c>
      <c r="J69" s="492" t="n">
        <v>0</v>
      </c>
      <c r="K69" s="492" t="n">
        <v>0</v>
      </c>
      <c r="L69" s="492">
        <f>SUM(M69:R69)</f>
        <v/>
      </c>
      <c r="M69" s="492" t="n">
        <v>119.801</v>
      </c>
      <c r="N69" s="492" t="n">
        <v>327.463</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1500.313</v>
      </c>
      <c r="H82" s="490" t="n">
        <v>2558.084</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1301.335</v>
      </c>
      <c r="H83" s="492" t="n">
        <v>2309.982</v>
      </c>
      <c r="I83" s="492" t="n">
        <v>0</v>
      </c>
      <c r="J83" s="492" t="n">
        <v>0</v>
      </c>
      <c r="K83" s="492" t="n">
        <v>0</v>
      </c>
      <c r="L83" s="492">
        <f>SUM(M83:R83)</f>
        <v/>
      </c>
      <c r="M83" s="492" t="n">
        <v>0</v>
      </c>
      <c r="N83" s="492" t="n">
        <v>0</v>
      </c>
      <c r="O83" s="492" t="n">
        <v>0</v>
      </c>
      <c r="P83" s="492" t="n">
        <v>0</v>
      </c>
      <c r="Q83" s="492" t="n">
        <v>0</v>
      </c>
      <c r="R83" s="492" t="n">
        <v>0</v>
      </c>
      <c r="S83" s="493" t="n">
        <v>1.305</v>
      </c>
      <c r="T83" s="492" t="n">
        <v>1.321</v>
      </c>
    </row>
    <row customHeight="1" ht="12.8" r="84" s="349">
      <c r="B84" s="361" t="inlineStr">
        <is>
          <t>US</t>
        </is>
      </c>
      <c r="C84" s="488" t="inlineStr">
        <is>
          <t>USA</t>
        </is>
      </c>
      <c r="D84" s="489">
        <f>$D$16</f>
        <v/>
      </c>
      <c r="E84" s="490">
        <f>F84+L84</f>
        <v/>
      </c>
      <c r="F84" s="490">
        <f>SUM(G84:K84)</f>
        <v/>
      </c>
      <c r="G84" s="490" t="n">
        <v>0</v>
      </c>
      <c r="H84" s="490" t="n">
        <v>0</v>
      </c>
      <c r="I84" s="490" t="n">
        <v>138.019</v>
      </c>
      <c r="J84" s="490" t="n">
        <v>0</v>
      </c>
      <c r="K84" s="490" t="n">
        <v>0</v>
      </c>
      <c r="L84" s="490">
        <f>SUM(M84:R84)</f>
        <v/>
      </c>
      <c r="M84" s="490" t="n">
        <v>399.881</v>
      </c>
      <c r="N84" s="490" t="n">
        <v>21.94</v>
      </c>
      <c r="O84" s="490" t="n">
        <v>0</v>
      </c>
      <c r="P84" s="490" t="n">
        <v>71.85000000000001</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95.241</v>
      </c>
      <c r="J85" s="492" t="n">
        <v>0</v>
      </c>
      <c r="K85" s="492" t="n">
        <v>0</v>
      </c>
      <c r="L85" s="492">
        <f>SUM(M85:R85)</f>
        <v/>
      </c>
      <c r="M85" s="492" t="n">
        <v>440.015</v>
      </c>
      <c r="N85" s="492" t="n">
        <v>20.773</v>
      </c>
      <c r="O85" s="492" t="n">
        <v>0</v>
      </c>
      <c r="P85" s="492" t="n">
        <v>68.026</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120</v>
      </c>
      <c r="H12" s="490" t="n">
        <v>1245.113</v>
      </c>
      <c r="I12" s="490" t="n">
        <v>86.994</v>
      </c>
      <c r="J12" s="534" t="n">
        <v>75</v>
      </c>
      <c r="K12" s="533" t="n">
        <v>0</v>
      </c>
      <c r="L12" s="490" t="n">
        <v>0</v>
      </c>
      <c r="M12" s="490" t="n">
        <v>6.463</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120</v>
      </c>
      <c r="H13" s="539" t="n">
        <v>1295.113</v>
      </c>
      <c r="I13" s="539" t="n">
        <v>128.417</v>
      </c>
      <c r="J13" s="540" t="n">
        <v>150.565</v>
      </c>
      <c r="K13" s="538" t="n">
        <v>0</v>
      </c>
      <c r="L13" s="539" t="n">
        <v>0</v>
      </c>
      <c r="M13" s="539" t="n">
        <v>7.053</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1210.113</v>
      </c>
      <c r="I14" s="490" t="n">
        <v>86.994</v>
      </c>
      <c r="J14" s="534" t="n">
        <v>75</v>
      </c>
      <c r="K14" s="533" t="n">
        <v>0</v>
      </c>
      <c r="L14" s="490" t="n">
        <v>0</v>
      </c>
      <c r="M14" s="490" t="n">
        <v>6.463</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1260.113</v>
      </c>
      <c r="I15" s="539" t="n">
        <v>128.417</v>
      </c>
      <c r="J15" s="540" t="n">
        <v>150.565</v>
      </c>
      <c r="K15" s="538" t="n">
        <v>0</v>
      </c>
      <c r="L15" s="539" t="n">
        <v>0</v>
      </c>
      <c r="M15" s="539" t="n">
        <v>7.053</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120</v>
      </c>
      <c r="H16" s="490" t="n">
        <v>35</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120</v>
      </c>
      <c r="H17" s="539" t="n">
        <v>35</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914.985</v>
      </c>
      <c r="F13" s="490" t="n">
        <v>0</v>
      </c>
      <c r="G13" s="490" t="n">
        <v>299.571</v>
      </c>
      <c r="H13" s="490" t="n">
        <v>0</v>
      </c>
      <c r="I13" s="535" t="n">
        <v>615.414</v>
      </c>
    </row>
    <row customHeight="1" ht="12.8" r="14" s="349">
      <c r="B14" s="604" t="n"/>
      <c r="C14" s="439" t="n"/>
      <c r="D14" s="439">
        <f>"Jahr "&amp;(AktJahr-1)</f>
        <v/>
      </c>
      <c r="E14" s="536" t="n">
        <v>700.414</v>
      </c>
      <c r="F14" s="539" t="n">
        <v>0</v>
      </c>
      <c r="G14" s="539" t="n">
        <v>0</v>
      </c>
      <c r="H14" s="539" t="n">
        <v>0</v>
      </c>
      <c r="I14" s="541" t="n">
        <v>700.414</v>
      </c>
    </row>
    <row customHeight="1" ht="12.8" r="15" s="349">
      <c r="B15" s="604" t="inlineStr">
        <is>
          <t>DE</t>
        </is>
      </c>
      <c r="C15" s="488" t="inlineStr">
        <is>
          <t>Germany</t>
        </is>
      </c>
      <c r="D15" s="489">
        <f>$D$13</f>
        <v/>
      </c>
      <c r="E15" s="531" t="n">
        <v>756.571</v>
      </c>
      <c r="F15" s="490" t="n">
        <v>0</v>
      </c>
      <c r="G15" s="490" t="n">
        <v>299.571</v>
      </c>
      <c r="H15" s="490" t="n">
        <v>0</v>
      </c>
      <c r="I15" s="535" t="n">
        <v>457</v>
      </c>
    </row>
    <row customHeight="1" ht="12.8" r="16" s="349">
      <c r="B16" s="604" t="n"/>
      <c r="C16" s="439" t="n"/>
      <c r="D16" s="439">
        <f>$D$14</f>
        <v/>
      </c>
      <c r="E16" s="536" t="n">
        <v>542</v>
      </c>
      <c r="F16" s="539" t="n">
        <v>0</v>
      </c>
      <c r="G16" s="539" t="n">
        <v>0</v>
      </c>
      <c r="H16" s="539" t="n">
        <v>0</v>
      </c>
      <c r="I16" s="541" t="n">
        <v>542</v>
      </c>
    </row>
    <row customHeight="1" ht="12.8" r="17" s="349">
      <c r="B17" s="605" t="inlineStr">
        <is>
          <t>AT</t>
        </is>
      </c>
      <c r="C17" s="488" t="inlineStr">
        <is>
          <t>Austria</t>
        </is>
      </c>
      <c r="D17" s="489">
        <f>$D$13</f>
        <v/>
      </c>
      <c r="E17" s="531" t="n">
        <v>10.414</v>
      </c>
      <c r="F17" s="490" t="n">
        <v>0</v>
      </c>
      <c r="G17" s="490" t="n">
        <v>0</v>
      </c>
      <c r="H17" s="490" t="n">
        <v>0</v>
      </c>
      <c r="I17" s="535" t="n">
        <v>10.414</v>
      </c>
    </row>
    <row customHeight="1" ht="12.8" r="18" s="349">
      <c r="B18" s="604" t="n"/>
      <c r="C18" s="439" t="n"/>
      <c r="D18" s="439">
        <f>$D$14</f>
        <v/>
      </c>
      <c r="E18" s="536" t="n">
        <v>10.414</v>
      </c>
      <c r="F18" s="539" t="n">
        <v>0</v>
      </c>
      <c r="G18" s="539" t="n">
        <v>0</v>
      </c>
      <c r="H18" s="539" t="n">
        <v>0</v>
      </c>
      <c r="I18" s="541" t="n">
        <v>10.414</v>
      </c>
    </row>
    <row customHeight="1" ht="12.8" r="19" s="349">
      <c r="B19" s="605" t="inlineStr">
        <is>
          <t>BE</t>
        </is>
      </c>
      <c r="C19" s="488" t="inlineStr">
        <is>
          <t>Belgium</t>
        </is>
      </c>
      <c r="D19" s="489">
        <f>$D$13</f>
        <v/>
      </c>
      <c r="E19" s="531" t="n">
        <v>38</v>
      </c>
      <c r="F19" s="490" t="n">
        <v>0</v>
      </c>
      <c r="G19" s="490" t="n">
        <v>0</v>
      </c>
      <c r="H19" s="490" t="n">
        <v>0</v>
      </c>
      <c r="I19" s="535" t="n">
        <v>38</v>
      </c>
    </row>
    <row customHeight="1" ht="12.8" r="20" s="349">
      <c r="B20" s="604" t="n"/>
      <c r="C20" s="439" t="n"/>
      <c r="D20" s="439">
        <f>$D$14</f>
        <v/>
      </c>
      <c r="E20" s="536" t="n">
        <v>38</v>
      </c>
      <c r="F20" s="539" t="n">
        <v>0</v>
      </c>
      <c r="G20" s="539" t="n">
        <v>0</v>
      </c>
      <c r="H20" s="539" t="n">
        <v>0</v>
      </c>
      <c r="I20" s="541" t="n">
        <v>38</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50</v>
      </c>
      <c r="F31" s="490" t="n">
        <v>0</v>
      </c>
      <c r="G31" s="490" t="n">
        <v>0</v>
      </c>
      <c r="H31" s="490" t="n">
        <v>0</v>
      </c>
      <c r="I31" s="535" t="n">
        <v>50</v>
      </c>
    </row>
    <row customHeight="1" ht="12.8" r="32" s="349">
      <c r="B32" s="604" t="n"/>
      <c r="C32" s="439" t="n"/>
      <c r="D32" s="439">
        <f>$D$14</f>
        <v/>
      </c>
      <c r="E32" s="536" t="n">
        <v>50</v>
      </c>
      <c r="F32" s="539" t="n">
        <v>0</v>
      </c>
      <c r="G32" s="539" t="n">
        <v>0</v>
      </c>
      <c r="H32" s="539" t="n">
        <v>0</v>
      </c>
      <c r="I32" s="541" t="n">
        <v>50</v>
      </c>
    </row>
    <row customHeight="1" ht="12.8" r="33" s="349">
      <c r="B33" s="604" t="inlineStr">
        <is>
          <t>FR</t>
        </is>
      </c>
      <c r="C33" s="488" t="inlineStr">
        <is>
          <t>France</t>
        </is>
      </c>
      <c r="D33" s="489">
        <f>$D$13</f>
        <v/>
      </c>
      <c r="E33" s="531" t="n">
        <v>60</v>
      </c>
      <c r="F33" s="490" t="n">
        <v>0</v>
      </c>
      <c r="G33" s="490" t="n">
        <v>0</v>
      </c>
      <c r="H33" s="490" t="n">
        <v>0</v>
      </c>
      <c r="I33" s="535" t="n">
        <v>60</v>
      </c>
    </row>
    <row customHeight="1" ht="12.8" r="34" s="349">
      <c r="B34" s="604" t="n"/>
      <c r="C34" s="439" t="n"/>
      <c r="D34" s="439">
        <f>$D$14</f>
        <v/>
      </c>
      <c r="E34" s="536" t="n">
        <v>60</v>
      </c>
      <c r="F34" s="539" t="n">
        <v>0</v>
      </c>
      <c r="G34" s="539" t="n">
        <v>0</v>
      </c>
      <c r="H34" s="539" t="n">
        <v>0</v>
      </c>
      <c r="I34" s="541" t="n">
        <v>60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