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1905"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3381375" cy="13335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Verband deutscher Pfandbriefbanken e. V.</t>
        </is>
      </c>
      <c r="H2" s="4" t="n"/>
      <c r="I2" s="4" t="n"/>
    </row>
    <row r="3" ht="15" customHeight="1" s="426">
      <c r="G3" s="5" t="inlineStr">
        <is>
          <t>Georgenstr. 21</t>
        </is>
      </c>
      <c r="H3" s="6" t="n"/>
      <c r="I3" s="6" t="n"/>
    </row>
    <row r="4" ht="15" customHeight="1" s="426">
      <c r="G4" s="5" t="inlineStr">
        <is>
          <t>10117 Berlin</t>
        </is>
      </c>
      <c r="H4" s="6" t="n"/>
      <c r="I4" s="6" t="n"/>
      <c r="J4" s="7" t="n"/>
    </row>
    <row r="5" ht="15" customHeight="1" s="426">
      <c r="G5" s="5" t="inlineStr">
        <is>
          <t>Telefon: +49 30 20915 - 100</t>
        </is>
      </c>
      <c r="H5" s="6" t="n"/>
      <c r="I5" s="6" t="n"/>
      <c r="J5" s="7" t="n"/>
    </row>
    <row r="6" ht="15" customHeight="1" s="426">
      <c r="G6" s="5" t="inlineStr">
        <is>
          <t>Telefax: +49 30 20915 - 101</t>
        </is>
      </c>
      <c r="H6" s="6" t="n"/>
      <c r="I6" s="6" t="n"/>
      <c r="J6" s="7" t="n"/>
    </row>
    <row r="7" ht="15" customHeight="1" s="426">
      <c r="G7" s="5" t="inlineStr">
        <is>
          <t>E-Mail: info@pfandbrief.de</t>
        </is>
      </c>
      <c r="H7" s="6" t="n"/>
      <c r="I7" s="6" t="n"/>
    </row>
    <row r="8" ht="14.1" customFormat="1" customHeight="1" s="409">
      <c r="A8" s="9" t="n"/>
      <c r="G8" s="5" t="inlineStr">
        <is>
          <t>Internet: www.pfandbrief.de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257023.55228667</v>
      </c>
      <c r="E21" s="26" t="n">
        <v>234285.986448</v>
      </c>
      <c r="F21" s="25" t="n">
        <v>238142.6172586499</v>
      </c>
      <c r="G21" s="26" t="n">
        <v>246563.210663513</v>
      </c>
      <c r="H21" s="25" t="n">
        <v>214193.7990464399</v>
      </c>
      <c r="I21" s="26" t="n">
        <v>228618.262053015</v>
      </c>
    </row>
    <row r="22" ht="15" customHeight="1" s="426">
      <c r="A22" s="17" t="n">
        <v>0</v>
      </c>
      <c r="B22" s="27" t="inlineStr">
        <is>
          <t>of which derivatives</t>
        </is>
      </c>
      <c r="C22" s="28" t="inlineStr">
        <is>
          <t>(€ mn.)</t>
        </is>
      </c>
      <c r="D22" s="29" t="n">
        <v>333</v>
      </c>
      <c r="E22" s="30" t="n">
        <v>0</v>
      </c>
      <c r="F22" s="29" t="n">
        <v>333</v>
      </c>
      <c r="G22" s="30" t="n">
        <v>0</v>
      </c>
      <c r="H22" s="29" t="n">
        <v>0</v>
      </c>
      <c r="I22" s="30" t="n">
        <v>0</v>
      </c>
    </row>
    <row r="23" ht="15" customHeight="1" s="426">
      <c r="A23" s="17" t="n">
        <v>0</v>
      </c>
      <c r="B23" s="31" t="inlineStr">
        <is>
          <t>Cover Pool</t>
        </is>
      </c>
      <c r="C23" s="32">
        <f>C21</f>
        <v/>
      </c>
      <c r="D23" s="33" t="n">
        <v>331919.88066296</v>
      </c>
      <c r="E23" s="34" t="n">
        <v>316438.78633877</v>
      </c>
      <c r="F23" s="33" t="n">
        <v>316496.6944235101</v>
      </c>
      <c r="G23" s="34" t="n">
        <v>346387.178756943</v>
      </c>
      <c r="H23" s="33" t="n">
        <v>273090.32298529</v>
      </c>
      <c r="I23" s="34" t="n">
        <v>309152.5333434499</v>
      </c>
    </row>
    <row r="24" ht="15" customHeight="1" s="426">
      <c r="A24" s="17" t="n">
        <v>0</v>
      </c>
      <c r="B24" s="35" t="inlineStr">
        <is>
          <t>of which derivatives</t>
        </is>
      </c>
      <c r="C24" s="36">
        <f>C21</f>
        <v/>
      </c>
      <c r="D24" s="37" t="n">
        <v>0</v>
      </c>
      <c r="E24" s="38" t="n">
        <v>20.9</v>
      </c>
      <c r="F24" s="37" t="n">
        <v>0</v>
      </c>
      <c r="G24" s="38" t="n">
        <v>37.7</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10045.34598331613</v>
      </c>
      <c r="E27" s="30" t="n">
        <v>0</v>
      </c>
      <c r="F27" s="29" t="n">
        <v>8890.384227508539</v>
      </c>
      <c r="G27" s="30" t="n">
        <v>0</v>
      </c>
      <c r="H27" s="29" t="n">
        <v>7357.497443018485</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63175.84716978091</v>
      </c>
      <c r="E29" s="38" t="n">
        <v>0</v>
      </c>
      <c r="F29" s="37" t="n">
        <v>67377.3481966715</v>
      </c>
      <c r="G29" s="38" t="n">
        <v>0</v>
      </c>
      <c r="H29" s="37" t="n">
        <v>47660.28671672154</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69071.58301589001</v>
      </c>
      <c r="E31" s="47" t="n">
        <v>79210.11786739998</v>
      </c>
      <c r="F31" s="46" t="n">
        <v>72181.84378854999</v>
      </c>
      <c r="G31" s="47" t="n">
        <v>96335.10976532998</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117133.28506385</v>
      </c>
      <c r="E37" s="26" t="n">
        <v>125684.20324</v>
      </c>
      <c r="F37" s="25" t="n">
        <v>116515.9198850226</v>
      </c>
      <c r="G37" s="26" t="n">
        <v>143907.976168826</v>
      </c>
      <c r="H37" s="25" t="n">
        <v>77802.621408436</v>
      </c>
      <c r="I37" s="26" t="n">
        <v>103463.228301897</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149612.46411046</v>
      </c>
      <c r="E39" s="34" t="n">
        <v>151891.04950457</v>
      </c>
      <c r="F39" s="33" t="n">
        <v>147754.6118600864</v>
      </c>
      <c r="G39" s="34" t="n">
        <v>180730.8845812511</v>
      </c>
      <c r="H39" s="33" t="n">
        <v>97477.9552925547</v>
      </c>
      <c r="I39" s="34" t="n">
        <v>127869.063286901</v>
      </c>
    </row>
    <row r="40" ht="15" customHeight="1" s="426">
      <c r="A40" s="17" t="n">
        <v>1</v>
      </c>
      <c r="B40" s="410" t="inlineStr">
        <is>
          <t>of which derivatives</t>
        </is>
      </c>
      <c r="C40" s="52">
        <f>C37</f>
        <v/>
      </c>
      <c r="D40" s="37" t="n">
        <v>0</v>
      </c>
      <c r="E40" s="38" t="n">
        <v>0</v>
      </c>
      <c r="F40" s="37" t="n">
        <v>11.84811</v>
      </c>
      <c r="G40" s="38" t="n">
        <v>101.499</v>
      </c>
      <c r="H40" s="37" t="n">
        <v>-12.903380005</v>
      </c>
      <c r="I40" s="38" t="n">
        <v>27.916</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4389.585843849478</v>
      </c>
      <c r="E43" s="30" t="n">
        <v>0</v>
      </c>
      <c r="F43" s="29" t="n">
        <v>4429.745324484742</v>
      </c>
      <c r="G43" s="30" t="n">
        <v>0</v>
      </c>
      <c r="H43" s="29" t="n">
        <v>3786.917002665948</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24911.86292403052</v>
      </c>
      <c r="E45" s="38" t="n">
        <v>0</v>
      </c>
      <c r="F45" s="37" t="n">
        <v>23884.96853242907</v>
      </c>
      <c r="G45" s="38" t="n">
        <v>0</v>
      </c>
      <c r="H45" s="37" t="n">
        <v>14749.28548949273</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29299.09265405721</v>
      </c>
      <c r="E47" s="47" t="n">
        <v>25911.93511134</v>
      </c>
      <c r="F47" s="46" t="n">
        <v>28090.67494308922</v>
      </c>
      <c r="G47" s="47" t="n">
        <v>36496.32227366</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2182</v>
      </c>
      <c r="E53" s="26" t="n">
        <v>1837.5</v>
      </c>
      <c r="F53" s="25" t="n">
        <v>2181.48710232</v>
      </c>
      <c r="G53" s="26" t="n">
        <v>1875.648362</v>
      </c>
      <c r="H53" s="25" t="n">
        <v>2154.38440371</v>
      </c>
      <c r="I53" s="26" t="n">
        <v>1898.940551</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2499.58259124</v>
      </c>
      <c r="E55" s="34" t="n">
        <v>2305.7</v>
      </c>
      <c r="F55" s="33" t="n">
        <v>2610.22939291</v>
      </c>
      <c r="G55" s="34" t="n">
        <v>2481.550733</v>
      </c>
      <c r="H55" s="33" t="n">
        <v>2288.49560181</v>
      </c>
      <c r="I55" s="34" t="n">
        <v>2309.619487</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150.4453239139698</v>
      </c>
      <c r="E59" s="30" t="n">
        <v>0</v>
      </c>
      <c r="F59" s="29" t="n">
        <v>4.57342515101705</v>
      </c>
      <c r="G59" s="30" t="n">
        <v>0</v>
      </c>
      <c r="H59" s="29" t="n">
        <v>4.31102541854729</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167.1372673160302</v>
      </c>
      <c r="E61" s="38" t="n">
        <v>0</v>
      </c>
      <c r="F61" s="37" t="n">
        <v>22.4669461789829</v>
      </c>
      <c r="G61" s="38" t="n">
        <v>0</v>
      </c>
      <c r="H61" s="37" t="n">
        <v>12.9022153014527</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27</v>
      </c>
      <c r="E63" s="47" t="n">
        <v>468.2</v>
      </c>
      <c r="F63" s="46" t="n">
        <v>27.04037133</v>
      </c>
      <c r="G63" s="47" t="n">
        <v>605.90237</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1283.05</v>
      </c>
      <c r="F13" s="106" t="n">
        <v>1223</v>
      </c>
      <c r="G13" s="144" t="n">
        <v>135</v>
      </c>
      <c r="H13" s="106" t="n">
        <v>0</v>
      </c>
      <c r="I13" s="144" t="n">
        <v>0</v>
      </c>
      <c r="J13" s="106" t="n">
        <v>30.8</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1283.05</v>
      </c>
      <c r="F15" s="106" t="n">
        <v>1223</v>
      </c>
      <c r="G15" s="144" t="n">
        <v>135</v>
      </c>
      <c r="H15" s="106" t="n">
        <v>0</v>
      </c>
      <c r="I15" s="144" t="n">
        <v>0</v>
      </c>
      <c r="J15" s="106" t="n">
        <v>30.8</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v>0</v>
      </c>
      <c r="G17" s="144" t="n">
        <v>0</v>
      </c>
      <c r="H17" s="106" t="n">
        <v>0</v>
      </c>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v>0</v>
      </c>
      <c r="G19" s="144" t="n">
        <v>0</v>
      </c>
      <c r="H19" s="106" t="n">
        <v>0</v>
      </c>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v>0</v>
      </c>
      <c r="G21" s="144" t="n">
        <v>0</v>
      </c>
      <c r="H21" s="106" t="n">
        <v>0</v>
      </c>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v>0</v>
      </c>
      <c r="G23" s="144" t="n">
        <v>0</v>
      </c>
      <c r="H23" s="106" t="n">
        <v>0</v>
      </c>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v>0</v>
      </c>
      <c r="G25" s="144" t="n">
        <v>0</v>
      </c>
      <c r="H25" s="106" t="n">
        <v>0</v>
      </c>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v>0</v>
      </c>
      <c r="G27" s="144" t="n">
        <v>0</v>
      </c>
      <c r="H27" s="106" t="n">
        <v>0</v>
      </c>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v>0</v>
      </c>
      <c r="G29" s="144" t="n">
        <v>0</v>
      </c>
      <c r="H29" s="106" t="n">
        <v>0</v>
      </c>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v>0</v>
      </c>
      <c r="G31" s="144" t="n">
        <v>0</v>
      </c>
      <c r="H31" s="106" t="n">
        <v>0</v>
      </c>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v>0</v>
      </c>
      <c r="G33" s="144" t="n">
        <v>0</v>
      </c>
      <c r="H33" s="106" t="n">
        <v>0</v>
      </c>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v>0</v>
      </c>
      <c r="G35" s="144" t="n">
        <v>0</v>
      </c>
      <c r="H35" s="106" t="n">
        <v>0</v>
      </c>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v>0</v>
      </c>
      <c r="G37" s="144" t="n">
        <v>0</v>
      </c>
      <c r="H37" s="106" t="n">
        <v>0</v>
      </c>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v>0</v>
      </c>
      <c r="G39" s="144" t="n">
        <v>0</v>
      </c>
      <c r="H39" s="106" t="n">
        <v>0</v>
      </c>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v>0</v>
      </c>
      <c r="G41" s="144" t="n">
        <v>0</v>
      </c>
      <c r="H41" s="106" t="n">
        <v>0</v>
      </c>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v>0</v>
      </c>
      <c r="G43" s="144" t="n">
        <v>0</v>
      </c>
      <c r="H43" s="106" t="n">
        <v>0</v>
      </c>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v>0</v>
      </c>
      <c r="G45" s="144" t="n">
        <v>0</v>
      </c>
      <c r="H45" s="106" t="n">
        <v>0</v>
      </c>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v>0</v>
      </c>
      <c r="G47" s="144" t="n">
        <v>0</v>
      </c>
      <c r="H47" s="106" t="n">
        <v>0</v>
      </c>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v>0</v>
      </c>
      <c r="G49" s="144" t="n">
        <v>0</v>
      </c>
      <c r="H49" s="106" t="n">
        <v>0</v>
      </c>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v>0</v>
      </c>
      <c r="G51" s="284" t="n">
        <v>0</v>
      </c>
      <c r="H51" s="283" t="n">
        <v>0</v>
      </c>
      <c r="I51" s="284" t="n">
        <v>0</v>
      </c>
      <c r="J51" s="283" t="n">
        <v>0</v>
      </c>
      <c r="K51" s="284" t="n">
        <v>0</v>
      </c>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v>0</v>
      </c>
      <c r="G53" s="107" t="n">
        <v>0</v>
      </c>
      <c r="H53" s="106" t="n">
        <v>0</v>
      </c>
      <c r="I53" s="107" t="n">
        <v>0</v>
      </c>
      <c r="J53" s="106" t="n">
        <v>0</v>
      </c>
      <c r="K53" s="107" t="n">
        <v>0</v>
      </c>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v>0</v>
      </c>
      <c r="G55" s="107" t="n">
        <v>0</v>
      </c>
      <c r="H55" s="106" t="n">
        <v>0</v>
      </c>
      <c r="I55" s="107" t="n">
        <v>0</v>
      </c>
      <c r="J55" s="106" t="n">
        <v>0</v>
      </c>
      <c r="K55" s="107" t="n">
        <v>0</v>
      </c>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v>0</v>
      </c>
      <c r="G57" s="107" t="n">
        <v>0</v>
      </c>
      <c r="H57" s="106" t="n">
        <v>0</v>
      </c>
      <c r="I57" s="107" t="n">
        <v>0</v>
      </c>
      <c r="J57" s="106" t="n">
        <v>0</v>
      </c>
      <c r="K57" s="107" t="n">
        <v>0</v>
      </c>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v>0</v>
      </c>
      <c r="G59" s="107" t="n">
        <v>0</v>
      </c>
      <c r="H59" s="106" t="n">
        <v>0</v>
      </c>
      <c r="I59" s="107" t="n">
        <v>0</v>
      </c>
      <c r="J59" s="106" t="n">
        <v>0</v>
      </c>
      <c r="K59" s="107" t="n">
        <v>0</v>
      </c>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v>0</v>
      </c>
      <c r="G61" s="107" t="n">
        <v>0</v>
      </c>
      <c r="H61" s="106" t="n">
        <v>0</v>
      </c>
      <c r="I61" s="107" t="n">
        <v>0</v>
      </c>
      <c r="J61" s="106" t="n">
        <v>0</v>
      </c>
      <c r="K61" s="107" t="n">
        <v>0</v>
      </c>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v>0</v>
      </c>
      <c r="G63" s="107" t="n">
        <v>0</v>
      </c>
      <c r="H63" s="106" t="n">
        <v>0</v>
      </c>
      <c r="I63" s="107" t="n">
        <v>0</v>
      </c>
      <c r="J63" s="106" t="n">
        <v>0</v>
      </c>
      <c r="K63" s="107" t="n">
        <v>0</v>
      </c>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v>0</v>
      </c>
      <c r="G65" s="107" t="n">
        <v>0</v>
      </c>
      <c r="H65" s="106" t="n">
        <v>0</v>
      </c>
      <c r="I65" s="107" t="n">
        <v>0</v>
      </c>
      <c r="J65" s="106" t="n">
        <v>0</v>
      </c>
      <c r="K65" s="107" t="n">
        <v>0</v>
      </c>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v>0</v>
      </c>
      <c r="G67" s="107" t="n">
        <v>0</v>
      </c>
      <c r="H67" s="106" t="n">
        <v>0</v>
      </c>
      <c r="I67" s="107" t="n">
        <v>0</v>
      </c>
      <c r="J67" s="106" t="n">
        <v>0</v>
      </c>
      <c r="K67" s="107" t="n">
        <v>0</v>
      </c>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v>0</v>
      </c>
      <c r="G69" s="107" t="n">
        <v>0</v>
      </c>
      <c r="H69" s="106" t="n">
        <v>0</v>
      </c>
      <c r="I69" s="107" t="n">
        <v>0</v>
      </c>
      <c r="J69" s="106" t="n">
        <v>0</v>
      </c>
      <c r="K69" s="107" t="n">
        <v>0</v>
      </c>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v>0</v>
      </c>
      <c r="G71" s="107" t="n">
        <v>0</v>
      </c>
      <c r="H71" s="106" t="n">
        <v>0</v>
      </c>
      <c r="I71" s="107" t="n">
        <v>0</v>
      </c>
      <c r="J71" s="106" t="n">
        <v>0</v>
      </c>
      <c r="K71" s="107" t="n">
        <v>0</v>
      </c>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v>0</v>
      </c>
      <c r="G73" s="107" t="n">
        <v>0</v>
      </c>
      <c r="H73" s="106" t="n">
        <v>0</v>
      </c>
      <c r="I73" s="107" t="n">
        <v>0</v>
      </c>
      <c r="J73" s="106" t="n">
        <v>0</v>
      </c>
      <c r="K73" s="107" t="n">
        <v>0</v>
      </c>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v>0</v>
      </c>
      <c r="G75" s="107" t="n">
        <v>0</v>
      </c>
      <c r="H75" s="106" t="n">
        <v>0</v>
      </c>
      <c r="I75" s="107" t="n">
        <v>0</v>
      </c>
      <c r="J75" s="106" t="n">
        <v>0</v>
      </c>
      <c r="K75" s="107" t="n">
        <v>0</v>
      </c>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v>0</v>
      </c>
      <c r="G77" s="107" t="n">
        <v>0</v>
      </c>
      <c r="H77" s="106" t="n">
        <v>0</v>
      </c>
      <c r="I77" s="107" t="n">
        <v>0</v>
      </c>
      <c r="J77" s="106" t="n">
        <v>0</v>
      </c>
      <c r="K77" s="107" t="n">
        <v>0</v>
      </c>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v>0</v>
      </c>
      <c r="G79" s="107" t="n">
        <v>0</v>
      </c>
      <c r="H79" s="106" t="n">
        <v>0</v>
      </c>
      <c r="I79" s="107" t="n">
        <v>0</v>
      </c>
      <c r="J79" s="106" t="n">
        <v>0</v>
      </c>
      <c r="K79" s="107" t="n">
        <v>0</v>
      </c>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v>0</v>
      </c>
      <c r="G81" s="107" t="n">
        <v>0</v>
      </c>
      <c r="H81" s="106" t="n">
        <v>0</v>
      </c>
      <c r="I81" s="107" t="n">
        <v>0</v>
      </c>
      <c r="J81" s="106" t="n">
        <v>0</v>
      </c>
      <c r="K81" s="107" t="n">
        <v>0</v>
      </c>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v>0</v>
      </c>
      <c r="G83" s="107" t="n">
        <v>0</v>
      </c>
      <c r="H83" s="106" t="n">
        <v>0</v>
      </c>
      <c r="I83" s="107" t="n">
        <v>0</v>
      </c>
      <c r="J83" s="106" t="n">
        <v>0</v>
      </c>
      <c r="K83" s="107" t="n">
        <v>0</v>
      </c>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v>0</v>
      </c>
      <c r="G85" s="107" t="n">
        <v>0</v>
      </c>
      <c r="H85" s="106" t="n">
        <v>0</v>
      </c>
      <c r="I85" s="107" t="n">
        <v>0</v>
      </c>
      <c r="J85" s="106" t="n">
        <v>0</v>
      </c>
      <c r="K85" s="107" t="n">
        <v>0</v>
      </c>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v>0</v>
      </c>
      <c r="G87" s="107" t="n">
        <v>0</v>
      </c>
      <c r="H87" s="106" t="n">
        <v>0</v>
      </c>
      <c r="I87" s="107" t="n">
        <v>0</v>
      </c>
      <c r="J87" s="106" t="n">
        <v>0</v>
      </c>
      <c r="K87" s="107" t="n">
        <v>0</v>
      </c>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v>0</v>
      </c>
      <c r="G89" s="107" t="n">
        <v>0</v>
      </c>
      <c r="H89" s="106" t="n">
        <v>0</v>
      </c>
      <c r="I89" s="107" t="n">
        <v>0</v>
      </c>
      <c r="J89" s="106" t="n">
        <v>0</v>
      </c>
      <c r="K89" s="107" t="n">
        <v>0</v>
      </c>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208.31185884</v>
      </c>
      <c r="F13" s="106" t="n">
        <v>0</v>
      </c>
      <c r="G13" s="106" t="n">
        <v>0</v>
      </c>
      <c r="H13" s="144" t="n">
        <v>208.31185884</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92.31185884</v>
      </c>
      <c r="F15" s="106" t="n">
        <v>0</v>
      </c>
      <c r="G15" s="106" t="n">
        <v>0</v>
      </c>
      <c r="H15" s="144" t="n">
        <v>92.31185884</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109</v>
      </c>
      <c r="F49" s="106" t="n">
        <v>0</v>
      </c>
      <c r="G49" s="106" t="n">
        <v>0</v>
      </c>
      <c r="H49" s="144" t="n">
        <v>109</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v>0</v>
      </c>
      <c r="I55" s="107" t="n">
        <v>0</v>
      </c>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v>0</v>
      </c>
      <c r="I57" s="107" t="n">
        <v>0</v>
      </c>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7</v>
      </c>
      <c r="F59" s="106" t="n">
        <v>0</v>
      </c>
      <c r="G59" s="106" t="n">
        <v>0</v>
      </c>
      <c r="H59" s="107" t="n">
        <v>7</v>
      </c>
      <c r="I59" s="107" t="n">
        <v>0</v>
      </c>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v>0</v>
      </c>
      <c r="I61" s="107" t="n">
        <v>0</v>
      </c>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v>0</v>
      </c>
      <c r="I63" s="107" t="n">
        <v>0</v>
      </c>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v>0</v>
      </c>
      <c r="I65" s="107" t="n">
        <v>0</v>
      </c>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v>0</v>
      </c>
      <c r="I67" s="107" t="n">
        <v>0</v>
      </c>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v>0</v>
      </c>
      <c r="I69" s="107" t="n">
        <v>0</v>
      </c>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v>0</v>
      </c>
      <c r="I71" s="107" t="n">
        <v>0</v>
      </c>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v>0</v>
      </c>
      <c r="I73" s="107" t="n">
        <v>0</v>
      </c>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v>0</v>
      </c>
      <c r="I75" s="107" t="n">
        <v>0</v>
      </c>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v>0</v>
      </c>
      <c r="I77" s="107" t="n">
        <v>0</v>
      </c>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v>0</v>
      </c>
      <c r="I79" s="107" t="n">
        <v>0</v>
      </c>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v>0</v>
      </c>
      <c r="I81" s="107" t="n">
        <v>0</v>
      </c>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v>0</v>
      </c>
      <c r="I83" s="107" t="n">
        <v>0</v>
      </c>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v>0</v>
      </c>
      <c r="I17" s="283" t="n">
        <v>0</v>
      </c>
      <c r="J17" s="284" t="n">
        <v>0</v>
      </c>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v>0</v>
      </c>
      <c r="I19" s="106" t="n">
        <v>0</v>
      </c>
      <c r="J19" s="107" t="n">
        <v>0</v>
      </c>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v>0</v>
      </c>
      <c r="I21" s="106" t="n">
        <v>0</v>
      </c>
      <c r="J21" s="107" t="n">
        <v>0</v>
      </c>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v>0</v>
      </c>
      <c r="I23" s="106" t="n">
        <v>0</v>
      </c>
      <c r="J23" s="107" t="n">
        <v>0</v>
      </c>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v>0</v>
      </c>
      <c r="I25" s="106" t="n">
        <v>0</v>
      </c>
      <c r="J25" s="107" t="n">
        <v>0</v>
      </c>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v>0</v>
      </c>
      <c r="I27" s="106" t="n">
        <v>0</v>
      </c>
      <c r="J27" s="107" t="n">
        <v>0</v>
      </c>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v>0</v>
      </c>
      <c r="I29" s="106" t="n">
        <v>0</v>
      </c>
      <c r="J29" s="107" t="n">
        <v>0</v>
      </c>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v>0</v>
      </c>
      <c r="I31" s="106" t="n">
        <v>0</v>
      </c>
      <c r="J31" s="107" t="n">
        <v>0</v>
      </c>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v>0</v>
      </c>
      <c r="I33" s="106" t="n">
        <v>0</v>
      </c>
      <c r="J33" s="107" t="n">
        <v>0</v>
      </c>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v>0</v>
      </c>
      <c r="I35" s="106" t="n">
        <v>0</v>
      </c>
      <c r="J35" s="107" t="n">
        <v>0</v>
      </c>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v>0</v>
      </c>
      <c r="I37" s="106" t="n">
        <v>0</v>
      </c>
      <c r="J37" s="107" t="n">
        <v>0</v>
      </c>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v>0</v>
      </c>
      <c r="I39" s="106" t="n">
        <v>0</v>
      </c>
      <c r="J39" s="107" t="n">
        <v>0</v>
      </c>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v>0</v>
      </c>
      <c r="I41" s="106" t="n">
        <v>0</v>
      </c>
      <c r="J41" s="107" t="n">
        <v>0</v>
      </c>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v>0</v>
      </c>
      <c r="I43" s="106" t="n">
        <v>0</v>
      </c>
      <c r="J43" s="107" t="n">
        <v>0</v>
      </c>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v>0</v>
      </c>
      <c r="I45" s="106" t="n">
        <v>0</v>
      </c>
      <c r="J45" s="107" t="n">
        <v>0</v>
      </c>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v>0</v>
      </c>
      <c r="I47" s="106" t="n">
        <v>0</v>
      </c>
      <c r="J47" s="107" t="n">
        <v>0</v>
      </c>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v>0</v>
      </c>
      <c r="I49" s="106" t="n">
        <v>0</v>
      </c>
      <c r="J49" s="107" t="n">
        <v>0</v>
      </c>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v>0</v>
      </c>
      <c r="I51" s="106" t="n">
        <v>0</v>
      </c>
      <c r="J51" s="107" t="n">
        <v>0</v>
      </c>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v>0</v>
      </c>
      <c r="I53" s="106" t="n">
        <v>0</v>
      </c>
      <c r="J53" s="107" t="n">
        <v>0</v>
      </c>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v>0</v>
      </c>
      <c r="I55" s="106" t="n">
        <v>0</v>
      </c>
      <c r="J55" s="107" t="n">
        <v>0</v>
      </c>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v>0</v>
      </c>
      <c r="I57" s="106" t="n">
        <v>0</v>
      </c>
      <c r="J57" s="107" t="n">
        <v>0</v>
      </c>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v>0</v>
      </c>
      <c r="I59" s="106" t="n">
        <v>0</v>
      </c>
      <c r="J59" s="107" t="n">
        <v>0</v>
      </c>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v>0</v>
      </c>
      <c r="I61" s="106" t="n">
        <v>0</v>
      </c>
      <c r="J61" s="107" t="n">
        <v>0</v>
      </c>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v>0</v>
      </c>
      <c r="I63" s="106" t="n">
        <v>0</v>
      </c>
      <c r="J63" s="107" t="n">
        <v>0</v>
      </c>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v>0</v>
      </c>
      <c r="I65" s="106" t="n">
        <v>0</v>
      </c>
      <c r="J65" s="107" t="n">
        <v>0</v>
      </c>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v>0</v>
      </c>
      <c r="I67" s="106" t="n">
        <v>0</v>
      </c>
      <c r="J67" s="107" t="n">
        <v>0</v>
      </c>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v>0</v>
      </c>
      <c r="I69" s="106" t="n">
        <v>0</v>
      </c>
      <c r="J69" s="107" t="n">
        <v>0</v>
      </c>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v>0</v>
      </c>
      <c r="I71" s="106" t="n">
        <v>0</v>
      </c>
      <c r="J71" s="107" t="n">
        <v>0</v>
      </c>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v>0</v>
      </c>
      <c r="I73" s="106" t="n">
        <v>0</v>
      </c>
      <c r="J73" s="107" t="n">
        <v>0</v>
      </c>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v>0</v>
      </c>
      <c r="I75" s="106" t="n">
        <v>0</v>
      </c>
      <c r="J75" s="107" t="n">
        <v>0</v>
      </c>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v>0</v>
      </c>
      <c r="I77" s="106" t="n">
        <v>0</v>
      </c>
      <c r="J77" s="107" t="n">
        <v>0</v>
      </c>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v>0</v>
      </c>
      <c r="I79" s="106" t="n">
        <v>0</v>
      </c>
      <c r="J79" s="107" t="n">
        <v>0</v>
      </c>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v>0</v>
      </c>
      <c r="I81" s="106" t="n">
        <v>0</v>
      </c>
      <c r="J81" s="107" t="n">
        <v>0</v>
      </c>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v>0</v>
      </c>
      <c r="I83" s="106" t="n">
        <v>0</v>
      </c>
      <c r="J83" s="107" t="n">
        <v>0</v>
      </c>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257023.55228667</v>
      </c>
      <c r="E9" s="230" t="n">
        <v>234285.986448</v>
      </c>
    </row>
    <row r="10" ht="24.75" customFormat="1" customHeight="1" s="184" thickBot="1">
      <c r="A10" s="185" t="n">
        <v>0</v>
      </c>
      <c r="B10" s="269" t="inlineStr">
        <is>
          <t xml:space="preserve">thereof percentage share of fixed-rate Pfandbriefe
section 28 para. 1 no. 13 </t>
        </is>
      </c>
      <c r="C10" s="186" t="inlineStr">
        <is>
          <t>%</t>
        </is>
      </c>
      <c r="D10" s="187" t="n">
        <v>90.80371306864271</v>
      </c>
      <c r="E10" s="231" t="n">
        <v>93.08194444444443</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331919.88066296</v>
      </c>
      <c r="E12" s="230" t="n">
        <v>316438.78633877</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330</v>
      </c>
      <c r="E17" s="234" t="n">
        <v>0</v>
      </c>
    </row>
    <row r="18" ht="20.1" customFormat="1" customHeight="1" s="184">
      <c r="A18" s="185" t="n">
        <v>0</v>
      </c>
      <c r="B18" s="258" t="inlineStr">
        <is>
          <t>thereof percentage share of fixed-rate cover assets
section 28 para. 1 no. 13</t>
        </is>
      </c>
      <c r="C18" s="191" t="inlineStr">
        <is>
          <t>%</t>
        </is>
      </c>
      <c r="D18" s="190" t="n">
        <v>86.71787279953196</v>
      </c>
      <c r="E18" s="234" t="n">
        <v>85.87277777777778</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237.323651</v>
      </c>
      <c r="E19" s="234" t="n">
        <v>337.610272</v>
      </c>
    </row>
    <row r="20" ht="12.75" customHeight="1" s="426">
      <c r="A20" s="239" t="n">
        <v>0</v>
      </c>
      <c r="B20" s="511" t="n"/>
      <c r="C20" s="191" t="inlineStr">
        <is>
          <t>CHF</t>
        </is>
      </c>
      <c r="D20" s="190" t="n">
        <v>839.6851748080001</v>
      </c>
      <c r="E20" s="234" t="n">
        <v>1339.28103</v>
      </c>
    </row>
    <row r="21" ht="12.75" customHeight="1" s="426">
      <c r="A21" s="239" t="n">
        <v>0</v>
      </c>
      <c r="B21" s="511" t="n"/>
      <c r="C21" s="191" t="inlineStr">
        <is>
          <t>CZK</t>
        </is>
      </c>
      <c r="D21" s="190" t="n">
        <v>0</v>
      </c>
      <c r="E21" s="234" t="n">
        <v>0</v>
      </c>
    </row>
    <row r="22" ht="12.75" customHeight="1" s="426">
      <c r="A22" s="239" t="n"/>
      <c r="B22" s="511" t="n"/>
      <c r="C22" s="191" t="inlineStr">
        <is>
          <t>DKK</t>
        </is>
      </c>
      <c r="D22" s="190" t="n">
        <v>50.2</v>
      </c>
      <c r="E22" s="234" t="n">
        <v>37.9</v>
      </c>
    </row>
    <row r="23" ht="12.75" customHeight="1" s="426">
      <c r="A23" s="239" t="n"/>
      <c r="B23" s="511" t="n"/>
      <c r="C23" s="191" t="inlineStr">
        <is>
          <t>GBP</t>
        </is>
      </c>
      <c r="D23" s="190" t="n">
        <v>2666.9115182</v>
      </c>
      <c r="E23" s="234" t="n">
        <v>2899.43594</v>
      </c>
    </row>
    <row r="24" ht="12.75" customHeight="1" s="426">
      <c r="A24" s="239" t="n"/>
      <c r="B24" s="511" t="n"/>
      <c r="C24" s="191" t="inlineStr">
        <is>
          <t>HKD</t>
        </is>
      </c>
      <c r="D24" s="190" t="n">
        <v>0</v>
      </c>
      <c r="E24" s="234" t="n">
        <v>0</v>
      </c>
    </row>
    <row r="25" ht="12.75" customHeight="1" s="426">
      <c r="A25" s="239" t="n"/>
      <c r="B25" s="511" t="n"/>
      <c r="C25" s="191" t="inlineStr">
        <is>
          <t>JPY</t>
        </is>
      </c>
      <c r="D25" s="190" t="n">
        <v>0.490277</v>
      </c>
      <c r="E25" s="234" t="n">
        <v>0.489388</v>
      </c>
    </row>
    <row r="26" ht="12.75" customHeight="1" s="426">
      <c r="A26" s="239" t="n"/>
      <c r="B26" s="511" t="n"/>
      <c r="C26" s="191" t="inlineStr">
        <is>
          <t>NOK</t>
        </is>
      </c>
      <c r="D26" s="190" t="n">
        <v>81.27189994</v>
      </c>
      <c r="E26" s="234" t="n">
        <v>65.2</v>
      </c>
    </row>
    <row r="27" ht="12.75" customHeight="1" s="426">
      <c r="A27" s="239" t="n"/>
      <c r="B27" s="511" t="n"/>
      <c r="C27" s="191" t="inlineStr">
        <is>
          <t>SEK</t>
        </is>
      </c>
      <c r="D27" s="190" t="n">
        <v>425.0579996</v>
      </c>
      <c r="E27" s="234" t="n">
        <v>443.080769</v>
      </c>
    </row>
    <row r="28" ht="12.75" customHeight="1" s="426">
      <c r="A28" s="239" t="n"/>
      <c r="B28" s="511" t="n"/>
      <c r="C28" s="191" t="inlineStr">
        <is>
          <t>USD</t>
        </is>
      </c>
      <c r="D28" s="190" t="n">
        <v>7970.343901000001</v>
      </c>
      <c r="E28" s="234" t="n">
        <v>6197.527864000001</v>
      </c>
    </row>
    <row r="29" ht="12.75" customHeight="1" s="426">
      <c r="A29" s="239" t="n">
        <v>0</v>
      </c>
      <c r="B29" s="259" t="n"/>
      <c r="C29" s="191" t="inlineStr">
        <is>
          <t>AUD</t>
        </is>
      </c>
      <c r="D29" s="190" t="n">
        <v>169.1</v>
      </c>
      <c r="E29" s="234" t="n">
        <v>182.1</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5.030864864864865</v>
      </c>
      <c r="E30" s="234" t="n">
        <v>4.9525</v>
      </c>
    </row>
    <row r="31" ht="20.1" customHeight="1" s="426">
      <c r="A31" s="239" t="n">
        <v>0</v>
      </c>
      <c r="B31" s="192" t="inlineStr">
        <is>
          <t xml:space="preserve">average loan-to-value ratio, weighted using the mortgage lending value
section 28 para. 2 no. 3  </t>
        </is>
      </c>
      <c r="C31" s="191" t="inlineStr">
        <is>
          <t>%</t>
        </is>
      </c>
      <c r="D31" s="190" t="n">
        <v>54.13351813513515</v>
      </c>
      <c r="E31" s="234" t="n">
        <v>53.90305555555556</v>
      </c>
    </row>
    <row r="32" ht="20.1" customHeight="1" s="426" thickBot="1">
      <c r="A32" s="239" t="n">
        <v>0</v>
      </c>
      <c r="B32" s="193" t="inlineStr">
        <is>
          <t>average loan-to-value ratio, weighted using the market value</t>
        </is>
      </c>
      <c r="C32" s="242" t="inlineStr">
        <is>
          <t>%</t>
        </is>
      </c>
      <c r="D32" s="236" t="n">
        <v>32.33</v>
      </c>
      <c r="E32" s="237" t="n">
        <v>32.7</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4241.731390680002</v>
      </c>
      <c r="E35" s="234" t="n">
        <v>0</v>
      </c>
    </row>
    <row r="36" ht="30" customHeight="1" s="426">
      <c r="A36" s="239" t="n"/>
      <c r="B36" s="262" t="inlineStr">
        <is>
          <t>Day on which the largest negative sum results</t>
        </is>
      </c>
      <c r="C36" s="189" t="inlineStr">
        <is>
          <t>Day (1-180)</t>
        </is>
      </c>
      <c r="D36" s="190" t="n">
        <v>81.04166666666667</v>
      </c>
      <c r="E36" s="234" t="n">
        <v>0</v>
      </c>
    </row>
    <row r="37" ht="30" customHeight="1" s="426" thickBot="1">
      <c r="A37" s="239" t="n">
        <v>1</v>
      </c>
      <c r="B37" s="193" t="inlineStr">
        <is>
          <t>Total amount of cover assets meeting the requirements of section 4 para 1a s. 3 Pfandbrief Act</t>
        </is>
      </c>
      <c r="C37" s="268" t="inlineStr">
        <is>
          <t>(€ mn.)</t>
        </is>
      </c>
      <c r="D37" s="236" t="n">
        <v>14125.31819104132</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1.9</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0.6</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0.0966485</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117133.28506385</v>
      </c>
      <c r="E52" s="245" t="n">
        <v>125684.20324</v>
      </c>
    </row>
    <row r="53" ht="28.5" customHeight="1" s="426" thickBot="1">
      <c r="A53" s="239" t="n">
        <v>1</v>
      </c>
      <c r="B53" s="269" t="inlineStr">
        <is>
          <t xml:space="preserve">thereof percentage share of fixed-rate Pfandbriefe
section 28 para. 1 no. 13 </t>
        </is>
      </c>
      <c r="C53" s="186" t="inlineStr">
        <is>
          <t>%</t>
        </is>
      </c>
      <c r="D53" s="187" t="n">
        <v>90.80622126741844</v>
      </c>
      <c r="E53" s="231" t="n">
        <v>91.07304347826084</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149612.46411046</v>
      </c>
      <c r="E55" s="245" t="n">
        <v>151891.04950457</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85.0925612513341</v>
      </c>
      <c r="E59" s="234" t="n">
        <v>84.37545454545455</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50.568048</v>
      </c>
      <c r="E60" s="234" t="n">
        <v>65.749922</v>
      </c>
    </row>
    <row r="61" ht="12.75" customHeight="1" s="426">
      <c r="A61" s="239" t="n"/>
      <c r="B61" s="511" t="n"/>
      <c r="C61" s="191" t="inlineStr">
        <is>
          <t>CHF</t>
        </is>
      </c>
      <c r="D61" s="190" t="n">
        <v>826.734274776812</v>
      </c>
      <c r="E61" s="234" t="n">
        <v>933.6939249999999</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1277.684618078143</v>
      </c>
      <c r="E64" s="234" t="n">
        <v>3194.993049</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863.3939901</v>
      </c>
      <c r="E66" s="234" t="n">
        <v>992.387965</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2793.79080895027</v>
      </c>
      <c r="E69" s="234" t="n">
        <v>2582.667938</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3721.252130321</v>
      </c>
      <c r="E73" s="234" t="n">
        <v>0</v>
      </c>
    </row>
    <row r="74" ht="30" customHeight="1" s="426">
      <c r="A74" s="239" t="n"/>
      <c r="B74" s="262" t="inlineStr">
        <is>
          <t>Day on which the largest negative sum results</t>
        </is>
      </c>
      <c r="C74" s="189" t="inlineStr">
        <is>
          <t>Day (1-180)</t>
        </is>
      </c>
      <c r="D74" s="190" t="n">
        <v>94.76470588235294</v>
      </c>
      <c r="E74" s="234" t="n">
        <v>0</v>
      </c>
    </row>
    <row r="75" ht="30" customHeight="1" s="426" thickBot="1">
      <c r="A75" s="239" t="n"/>
      <c r="B75" s="193" t="inlineStr">
        <is>
          <t>Total amount of cover assets meeting the requirements of section 4 para 1a s. 3 Pfandbrief Act</t>
        </is>
      </c>
      <c r="C75" s="268" t="inlineStr">
        <is>
          <t>(€ mn.)</t>
        </is>
      </c>
      <c r="D75" s="236" t="n">
        <v>207242.8315753156</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0.82</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0.19077</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2182</v>
      </c>
      <c r="E90" s="230" t="n">
        <v>1837.5</v>
      </c>
    </row>
    <row r="91" ht="30" customHeight="1" s="426" thickBot="1">
      <c r="A91" s="239" t="n"/>
      <c r="B91" s="269" t="inlineStr">
        <is>
          <t xml:space="preserve">thereof percentage share of fixed-rate Pfandbriefe
section 28 para. 1 no. 13 </t>
        </is>
      </c>
      <c r="C91" s="186" t="inlineStr">
        <is>
          <t>%</t>
        </is>
      </c>
      <c r="D91" s="187" t="n">
        <v>68.644475</v>
      </c>
      <c r="E91" s="231" t="n">
        <v>56.90333333333333</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2499.58259124</v>
      </c>
      <c r="E93" s="245" t="n">
        <v>2305.7</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53.127815</v>
      </c>
      <c r="E99" s="234" t="n">
        <v>41.17666666666667</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2290.69780814</v>
      </c>
      <c r="E109" s="234" t="n">
        <v>2121.3</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54.2147</v>
      </c>
      <c r="E113" s="234" t="n">
        <v>0</v>
      </c>
    </row>
    <row r="114" ht="30" customHeight="1" s="426">
      <c r="A114" s="239" t="n"/>
      <c r="B114" s="262" t="inlineStr">
        <is>
          <t>Day on which the largest negative sum results</t>
        </is>
      </c>
      <c r="C114" s="189" t="inlineStr">
        <is>
          <t>Day (1-180)</t>
        </is>
      </c>
      <c r="D114" s="190" t="n">
        <v>112</v>
      </c>
      <c r="E114" s="234" t="n">
        <v>0</v>
      </c>
    </row>
    <row r="115" ht="30" customHeight="1" s="426" thickBot="1">
      <c r="A115" s="239" t="n"/>
      <c r="B115" s="193" t="inlineStr">
        <is>
          <t>Total amount of cover assets meeting the requirements of section 4 para 1a s. 3 Pfandbrief Act</t>
        </is>
      </c>
      <c r="C115" s="268" t="inlineStr">
        <is>
          <t>(€ mn.)</t>
        </is>
      </c>
      <c r="D115" s="236" t="n">
        <v>215.150771</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n">
        <v>0</v>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n">
        <v>0</v>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n">
        <v>0</v>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n">
        <v>0</v>
      </c>
      <c r="E135" s="234" t="n">
        <v>0</v>
      </c>
    </row>
    <row r="136" ht="30" customHeight="1" s="426">
      <c r="A136" s="239" t="n"/>
      <c r="B136" s="256" t="inlineStr">
        <is>
          <t>claims which exceed the limits laid down in section 26f para. 1 no. 3*
section 28 para. 1 no. 12</t>
        </is>
      </c>
      <c r="C136" s="189" t="inlineStr">
        <is>
          <t>(€ mn.)</t>
        </is>
      </c>
      <c r="D136" s="190" t="n">
        <v>0</v>
      </c>
      <c r="E136" s="246" t="n">
        <v>0</v>
      </c>
    </row>
    <row r="137" ht="30" customHeight="1" s="426">
      <c r="A137" s="239" t="n"/>
      <c r="B137" s="256" t="inlineStr">
        <is>
          <t>claims which exceed the limits laid down in section 26f para. 1 no. 4*
section 28 para. 1 no. 12</t>
        </is>
      </c>
      <c r="C137" s="191" t="inlineStr">
        <is>
          <t>(€ mn.)</t>
        </is>
      </c>
      <c r="D137" s="190" t="n">
        <v>0</v>
      </c>
      <c r="E137" s="246" t="n">
        <v>0</v>
      </c>
    </row>
    <row r="138" ht="39" customHeight="1" s="426">
      <c r="A138" s="239" t="n">
        <v>3</v>
      </c>
      <c r="B138" s="256" t="inlineStr">
        <is>
          <t>claims which exceed the limits laid down in section 26f para. 1 no. 5*
section 28 para. 1 no. 12</t>
        </is>
      </c>
      <c r="C138" s="191" t="inlineStr">
        <is>
          <t>(€ mn.)</t>
        </is>
      </c>
      <c r="D138" s="190" t="n">
        <v>0</v>
      </c>
      <c r="E138" s="246" t="n">
        <v>0</v>
      </c>
    </row>
    <row r="139" ht="30" customHeight="1" s="426">
      <c r="A139" s="239" t="n"/>
      <c r="B139" s="266" t="inlineStr">
        <is>
          <t>thereof percentage share of fixed-rate cover assets
section 28 para. 1 no. 13</t>
        </is>
      </c>
      <c r="C139" s="191" t="inlineStr">
        <is>
          <t>%</t>
        </is>
      </c>
      <c r="D139" s="190" t="n">
        <v>0</v>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409" customHeight="1" s="426" thickBot="1">
      <c r="B10" s="250" t="inlineStr">
        <is>
          <t>ISIN</t>
        </is>
      </c>
      <c r="C10" s="224" t="inlineStr">
        <is>
          <t>(Mio. €)</t>
        </is>
      </c>
      <c r="D10" s="515" t="inlineStr">
        <is>
          <t>XS2468121103, XS2449907620, XS2433141608, XS2381584940, XS2351343491, XS2309812217, XS2309812134, XS2309812050, XS2309811839, XS2113737097, XS2079126467, XS2022175249, XS1957516252, XS1869455490, XS1852086211, XS1770021860, XS1766992058, XS1763163067, XS1760108198, XS1693853944, XS1535054891, XS1376323652, XS1195587941, XS1123870641, XS1119335534, XS1109753175, XS1043552345, XS0916966731, XS1043552345, CH1202242249, DE000BHY0AU8, DE000BHY0BC4, DE000BHY0BE0, DE000BHY0BH3, DE000BHY0BN1, DE000BHY0BQ4, DE000BHY0BU6, DE000BHY0BV4, DE000BHY0BW2, DE000BHY0BZ5, DE000BHY0B06, DE000BHY0B14, DE000BHY0C13, DE000BHY0C47, DE000BHY0C70, DE000BHY0C88, DE000BHY0GC3, DE000BHY0GD1, DE000BHY0GE9, DE000BHY0GH2, DE000BHY0GK6, DE000BHY0GL4, DE000BHY0GX9, DE000BHY0HC1, DE000BHY0HK4, DE000BHY0HL2, DE000BHY0HM0, DE000BHY0HN8, DE000BHY0HP3, DE000BHY0HV1, DE000BHY0HW9, DE000BHY0HZ2, DE000BHY0H34, DE000BHY0JB9, DE000BHY0JC7, DE000BHY0JD5, DE000BHY0JJ2, DE000BHY0JS3, DE000BHY0JU9, DE000BHY0MQ1, DE000BHY0MT5, DE000BHY0MW9, DE000BHY0MX7, DE000BHY0SB0, DE000BHY0150, DE0002180064, DE0002190097, DE0002190204, DE0002190220, DE0002190253, DE0002190295, DE0002190303, DE0002190329, DE0002190337, DE0002190345, DE0002190402, DE0002190436, DE0002190444, DE0002190485, DE0002190543, DE0002190659,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 DE000BLB0SP1, DE000BLB2FX8, DE000BLB3Z54, DE000BLB49K4, DE000BLB5382, DE000BLB6JA9, DE000BLB6JF8, DE000BLB6JG6, DE000BLB6JK8, DE000BLB6JN2, DE000BLB7R92, DE000BLB9NQ1, DE000BLB9NT5, DE000BLB9NZ2, DE000BLB9N03, DE000BLB9P76, DE000BLB9Q75, DE000BLB9RF5, DE000BLB9RH1, DE000BLB9RS8, DE000BLB9RT6, DE000BLB9R17, DE000BLB9R25, DE000BLB9R74, DE000BLB9R82, DE000BLB9R, DE000BLB9SE6, DE000BLB9SF3, DE000BLB9SH9, XS2533544701, DE000DK0JTW7, DE000DK0JTX5, DE000DK0JTY3, DE000DK0JTZ0, DE000DK0T061, DE000DK0T095, DE000DK0T0L3, DE000DK0T7L8, DE000DK0YUH5, XS2517101478, DE000A0SMD13, DE000A1REYU0, DE000A1REY26, DE000A1REY59, DE000A1REZE1, DE000A1REZQ5, DE000A1TNEQ7, DE000A1TNEX3, DE000A1X3M51, DE000A1X3M93, DE000A12T2F9, DE000A12T6Z8, DE000A12UGG2, DE000A13SR38, DE000A13SWR8, DE000A13SWZ1, DE000A14J5J4, DE000A14KKH9, DE000A14KKK3, DE000A14KKM9, DE000A14KK24, DE000A161ZL4, DE000A161ZQ3, DE000A161ZU5, DE000A2AASB4, DE000A2AAW12, DE000A2AAW53, DE000A2AAX03, DE000A2AAX11, DE000A2AAX45, DE000A2AAX60, DE000A2BPJ45, DE000A2BPJ78, DE000A2BPJ86, DE000A2E4UX0, DE000A2GSMH3, DE000A2GSMJ9, DE000A2GSMK7, DE000A2GSP31, DE000A2GSP49, DE000A2GSP56, DE000A2GSP64, DE000A2GSP80, DE000A2GSP98, DE000A2G9HA2, DE000A2G9HB0,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 , DE000A1KRJJ1, DE000A1KRJN3, DE000A1KRJP8, DE000A1KRJQ6, DE000A1KRJR4, DE000A1KRJS2, DE000A1KRJT0, DE000A1KRJU8, DE000A1KRJV6, DE000A2YNWA1, DE000A2YNWB9, DE000A168031, DE000A161WW8, DE000A14JZD8, DE000CB0HR27, DE000CB0HR43, DE000CB0HR50, DE000CZ40J26, DE000CZ40KZ0, DE000CZ40LG8, DE000CZ40LM6, DE000CZ40LQ7, DE000CZ40LS3, DE000CZ40MB7, DE000CZ40MH4, DE000CZ40MJ0, DE000CZ40MN2, DE000CZ40MQ5, DE000CZ40MU7, DE000CZ40MV5, DE000CZ40MW3, DE000CZ40NN0, DE000CZ40NP5, DE000CZ40NU5, DE000CZ40NY7, DE000CZ45VF8, DE000CZ45VS1, DE000CZ45WY7, DE000CZ45W08, DE000CZ45W16, DE000CZ45W24, DE000CZ45W32, DE000CZ45W40, DE000CZ45W65, DE000CZ45W73, DE000CZ45W99, DE000EH1A3P2, DE000A1R07B5, DE000A1TM3V7, DE000A1YC1T0, DE000A12UET0, DE000A13SPX0, DE000A2DAFL4, DE000A2E4NP1, DE000A2LQQ01, DE000A2TSB73, DE000A2YNQ25, DE000A254YU1, DE000A3H20F6, DE000A3H2044, DE000A3H2051, DE000A3MQYT3, DE000HLB1J20, DE000HLB4116, DE000HLB42D1, DE000HLB42M2, DE000HLB4J92, DE000HLB4LY4, DE000HLB4YL4, DE000HLB7515, DE000HLB78B9, XS1767931477, XS1793271716, XS1883355601, XS2001346480, XS2022037795, XS2106576494, XS2433126807, XS2446114600, XS2536375368, DE000A11QA15, DE000A11QA56, DE000A11QAL5, DE000A11QAM3, DE000A11QAQ4, DE000A11QAT8, DE000A11QAU6, DE000A11QAV4, DE000A11QAX0, DE000A11QAY8, DE000A12UAT8, DE000A13SV24, DE000A13SV65, DE000A13SWC0, DE000A1RFB30, DE000A1RFBQ3, DE000A1X3LL4, DE000A1X3LZ4, DE000A254Z42, DE000A254Z59, DE000A254ZN3, DE000A254ZP8, DE000A289PQ3, DE000A2AAV88, DE000A2AAVX2, DE000A2E4Y05, DE000A2E4Y39, DE000A2E4ZA7, DE000A2E4ZD1, DE000A2GSLA0, DE000A2GSLB8, DE000A2GSLF9, DE000A2GSLJ1, DE000A2GSLL7, DE000A2GSLP8, DE000A2GSLQ6, DE000A2GSLV6, DE000A2LQNP8, DE000A2LQNV6, DE000A2NBJ96, DE000A2YNV44, DE000A2YNVM8, DE000A2YNVV9, DE000A2YNVY3, DE000A30WF01, DE000A30WFS7, DE000A30WFU3, DE000A30WFZ2, DE000A3E5K73, DE000A3E5K99, DE000A3E5KW9, DE000A3E5KY5, DE000A3E5KZ2, DE000A3H2Z49, DE000A3H2Z80, DE000A3H2ZW1, DE000A3T0X48, DE000A3T0X63, DE000A3T0YB8, DE000A3T0YC6, DE000A3T0YD4, DE000A3T0YE2, DE000A3T0YF9, DE000A3T0YG7, DE000A3T0YH5, DE000A3T0YJ1, DE000A3T0YL7, DE000A3T0YM5, DE000HCB0BC0, DE000HCB0BH9, DE000HCB0BK3, DE000HCB0BN7, DE000HSH4MM4, DE000HSH4MZ6, DE000HSH4M73, DE000HSH5Y29, DE000HSH6K16, DE000HV2AY12, DE000HV2AY04, DE000HV2AYZ8, DE000HV2AYY1, DE000HV2AYW5, DE000HV2AYV7, DE000HV2AYT1, DE000HV2AYS3, DE000HV2AYQ7,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DE000HV2ARR9, DE000HV2ARC1, DE000HV2ARE7, DE000HV2ARF4, DE000HV2ARM0, DE000HV2AQ79, DE000HV2AQ38, DE000HV2ART5, DE000HV2AQ04, DE000HV2AQZ4, DE000HV2AQW1, DE000HV2AQD1, DE000HV2APN2, DE000HV2APC5, DE000HV2AN98, DE000HV2APA9, DE000HV2AN80, DE000HV2AN56, DE000HV2ANM9, DE000HV2AND8, DE000HV2AMT6, DE000HV2AMJ7, DE000HV2AMH1, DE000HV2AL33, DE000HV2AL17, DE000HV2ALG5, DE000HV2ALB6, DE000HV2ALA8, DE000HV2AK91, DE000HV2AK67, DE000HV2AK18, DE000HV2AKY0, DE000HV2AK00, DE000HV2AKP8, DE000HV2AKN3, DE000HV0ECZ0, DE000HV0EC08, DE000HV2J6F0, DE000A1REX50, DE000A1REX68, DE000A1R01C6, DE000A1R01F9, DE000A1TM3J2, DE000A1TM3M6, DE000A1TM490, DE000A14J5X5, DE000A14J538, DE000A254RH2, DE000A254RJ8, DE000A254RK6, DE000LBB6B67, DE000LBB6CC0, DE000LBB6CE6, DE000LBB6CH9, DE000LBB6CM9, DE000A13SNL0, DE000A13SNM8, DE000A162AZ5, DE000A162A18, DE000A162A26, DE000A162A34, DE000A162A42, DE000A162A59, DE000A162A67, DE000A162A75, DE000A162BA6, DE000A162BC2, DE000A162BD0, DE000A162BE8, DE000A162BF5, 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DE000LBW6C96, DE000LB0QZS8, DE000LB0Q803, DE000LB0R082, DE000LB0SYX7, DE000LB0SZ17, DE000LB0UXH8, DE000LB0UXK2, DE000LB0UX31, DE000LB0VEN4, DE000LB0VF73, DE000LB0VPR1, DE000LB0VPZ4, DE000LB0VQ05, DE000LB0VQ39, DE000LB0VQ54, DE000LB0V9T5, DE000LB0WA44, DE000LB0WA51, DE000LB0WA77, DE000LB0WW30, DE000LB0XYZ2, DE000LB0ZZX9, DE000LB0Z0P8, DE000LB0Z0X2, DE000LB0Z085, DE000LB00CF5, DE000LB00CM1, DE000LB00C93,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DE000LB124H8, DE000LB125N3, DE000LB125Q6, DE000LB2CHJ1, DE000LB2CJQ2, DE000LB2CJR0, DE000LB2CJS8, DE000LB2CPG0, DE000LB2CQG8, DE000LB2CR05, DE000LB2CR21, DE000LB2CS87, DE000LB2CTZ2, DE000LB2CYY5, DE000LB2CYZ2, DE000LB2CY06, DE000LB2CY14, DE000LB2CY22, DE000LB2CY30, DE000LB2CY48, DE000LB2CY55, DE000LB2CY97, DE000LB2CZA2, DE000LB2CZB0, DE000LB2CZC8, DE000LB2CZD6, DE000LB2CZE4, DE000LB2C0B3, DE000LB2V502, DE000LB2V6L6, DE000LB2V6M4, DE000LB2WAB1, DE000LB2WAF2, DE000LB2ZSM3, DE000LB2ZS07, DE000LB2ZTL3, DE000LB2ZTR0, DE000LB2ZT55, DE000LB2ZT63, DE000LB2ZUX6, DE000LB2ZUY4, DE000LB2ZVN5, DE000LB2ZV93, DE000LB2ZWR4, DE000LB2ZWS2, DE000LB2ZWT0, DE000LB2ZX91, DE0002050572, DE0002050598, DE0002050622, DE0002050630, DE0002050648,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XF0002050478, XF0002820128, XF0002820201, XF0002820367, XF0003440157, XF0003440165, XF0003440199, XF0003440306, XF0003440462, XF0003450248, XF0003450263, XF0003450271, XF0003450693, XF0003450701, CH0386949314, CH0417086086, CH0438965532, CH0457206842, CH0460872341, CH0463112059, CH0471297991, CH0481013768, CH1100259808, CH1122290237, CH1131931375, CH1137407453, CH1139995810, CH1175016091, CH1195555409, DE000MHB0121, DE000MHB0139, DE000MHB10J3, DE000MHB12J9, DE000MHB13J7, DE000MHB14J5, DE000MHB17J8, DE000MHB18J6, DE000MHB1954, DE000MHB19J4, DE000MHB20J2, DE000MHB2135, DE000MHB2192, DE000MHB21J0, DE000MHB2234, DE000MHB2242, DE000MHB2283, DE000MHB22J8, DE000MHB2317, DE000MHB2374, DE000MHB23J6, DE000MHB2432, DE000MHB2440, DE000MHB2457, DE000MHB24J4, DE000MHB25J1, DE000MHB2648, DE000MHB2697, DE000MHB26J9, DE000MHB2705, DE000MHB2721, DE000MHB2739, DE000MHB2754, DE000MHB27J7, DE000MHB2812, DE000MHB2820, DE000MHB2838, DE000MHB2853, DE000MHB2861, DE000MHB2887, DE000MHB2895, DE000MHB28J5, DE000MHB2945, DE000MHB2960, DE000MHB2978, DE000MHB2994, DE000MHB29J3, DE000MHB30J1, DE000MHB31J9, DE000MHB4024, DE000MHB4057, DE000MHB4107, DE000MHB4149, DE000MHB4156, DE000MHB4164, DE000MHB4172, DE000MHB4198, DE000MHB4206, DE000MHB4214, DE000MHB4248, DE000MHB4255, DE000MHB4263, DE000MHB4289, DE000MHB4297, DE000MHB4305, DE000MHB4339,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DE000MHB61H0, DE000MHB9171, DE000A13SMV1, DE000A1R0TX6, DE000A1TM7B0, DE000A11QCG1, DE000A2TR7N9, DE000A30VMJ4, DE000A30VMK2, DE000A2AASW0, DE000A2GS2H6, DE000A2LQ4T2, DE000A2GSRM2, DE000A2G9GY4
DE000A3E5FC1, DE000A2LQ4R6, DE000A2TSS66, DE000A3E5P03, DE000A1PGQU5, DE000A3H2002, DE000A3H3JW3, DE000A3H2YT0, DE000A2YNRE3, DE000A14J0E6, DE000A14J0G1, DE000A14J0H9, DE000A14J0K3, DE000A14J0L1, DE000A14J0M9, DE000A14J0N7, DE000BRL0369, DE000BRL0385, DE000BRL0419, DE000BRL0427, DE000BRL0435, DE000DHY4002, DE000DHY4614, DE000DHY4648, DE000DHY4861, DE000DHY4887, DE000DHY4945, DE000DHY4952, DE000DHY4960, DE000DHY4986, DE000DHY4994, DE000DHY5025, DE000DHY5074, DE000NLB0PB3, DE000NLB2TD7, DE000NLB3UX1, DE000NLB3ZY8, DE000NLB3ZZ5, DE000NLB3Z75, DE000SLB1259, DE000SLB1275, DE000SLB1317, DE000SLB1325, DE000SLB1333, DE000SLB1358, DE000SLB1366, DE000SLB1374, DE000SLB1382, DE000SLB1390, DE000SLB1408, DE000SLB1416, DE000SLB1424, DE000SLB1432, DE000SLB1440, DE000SLB1457, DE000SLB1465, DE000SLB1473, DE000SLB1481, DE000SLB1499, DE000SLB1507, DE000SLB1515, , DE000SEB0H58, DE000SK003B9, DE000SK00818, 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DE000A12T7Q5, DE000A12T7R3, DE000A1CR5Q6, DE000A1E88F4, DE000A1RE3M8, DE000A1RE4S3, DE000A1TNDC9, DE000A1TNDH8, DE000A1TNDP1, DE000A1TNDX5, DE000A289L62, DE000A289L70, DE000A289L96, DE000A289MA4, DE000A289MB2, DE000A289MC0, DE000A289MD8, DE000A2E4C43, DE000A2E4C76, DE000A2E4CE8, DE000A2E4CT6, DE000A2E4CU4, DE000AAR0207, DE000AAR0215, DE000AAR0223, DE000AAR0231, DE000AAR0249, DE000AAR0256, DE000AAR0272, DE000AAR0280, DE000AAR0306, DE000AAR0314, DE000AAR0330, DE000AAR0348, DE000AAR0363, DE000DUS20G4, XS0897426416, XS0996189659, XS1046548787, XS1092160461, XS1101800396, XS1139078437, XS2297684842, XS2337339977, XS1727499680
XS2114143758
XS2421360558, DE000A254TT3, DE000A3E5S18, DE000A3H24G6, DE000A3MP6H1, DE000A30VH59, DE000A30VN02, DE000A2GSN58, DE000A2YNX91, DE000A289YV5, DE000A3E44E6, DE000A3E5TY6, DE000A3E5X86, DE000A3H2XM7, DE000A3H3G41, DE000A3H3HC9, DE000A1PG110, DE000A1PG144, DE000A1PG2B3, DE000A3MQXJ6, DE000A30VTF7, DE000A11QJK8, DE000A11QJM4, DE000A11QJN2</t>
        </is>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409" customHeight="1" s="426" thickBot="1">
      <c r="B15" s="250" t="inlineStr">
        <is>
          <t>ISIN</t>
        </is>
      </c>
      <c r="C15" s="224" t="inlineStr">
        <is>
          <t>(Mio. €)</t>
        </is>
      </c>
      <c r="D15" s="515" t="inlineStr">
        <is>
          <t>DE0002193315, DE0002193372, DE0002193646, DE0002203023, DE0002203213, DE0002206737, 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DE000BLB9NV1, DE000BLB9NY5, DE000BLB9SG1, XS2069965015, XS2072844918, XS2422922943, XS2507957186, DE000DK0JTR7, DE000DK0JTS5, DE000DK0JTV9, DE000DK0YUK9, XS1760125283, XS1875412980, XS1952579495, XS2021499871, XS2051657463, XS2109453691, XS2332799431, XS2366703259, XS2449929194, XS2502402360, XS2529513850, XS2537088598, DE000A0DLV76, DE000A0EUMF2, DE000A0EUMR7, DE000A0EUM34, DE000A0EUM42, DE000A0EUPJ7, DE000A0XFAE1, DE000A1TM6A4, DE000A1YC8G2, DE000A1YC8K4, DE000A12TYS2, DE000A14J5C9, DE000A161ZP5, DE000A2BPJ11, DE000A2BPJ29, DE000A2BPJ52, DE000A2BPJ60, DE000A2GSMB6, DE000A2GSMC4, DE000A2GSP23, DE000A2TSDZ7, , DE000A2NB9W0, DE000A2LQPK4, DE000A2DAJD3, DE000A2BPJZ8, DE000A2AAQ77, DE000A2AAKB1, DE000A1RQCC8, DE000A1RQC36, DE000A12T9W9, DE000A11QEU8, DE000A11QET0, CH0026096567, DE000CB0HR19, DE000CZ45VT9, DE000CZ45VV5, DE000CZ45VW3, DE000CZ45VX1, DE000CZ45V33, DE000EH0A1W3, DE000HBE1MF6, XS0164165416, DE0002677572, DE000A0A3HE5, DE000A0A3HW7, DE000A0A3HZ0, DE000A0ASMW9, DE000DXA0K24, DE000DXA0MG8, DE000DXA0PY4, DE000DXA0RA0, DE000DXA0S75, DE000DXA0TU4, DE000DXA1NC3, DE000HLB0AN8, DE000HLB0AP3, DE000HLB0P49, DE000HLB0P56, DE000HLB0P64, DE000HLB0P98, DE000HLB1BZ8, DE000HLB1C27, DE000HLB1C43, DE000HLB1JX6, DE000HLB2LC4, DE000HLB2ND8, DE000HLB2NE6, DE000HLB2YN4, DE000HLB4090, DE000HLB40Y1, DE000HLB41B7, DE000HLB41C5, DE000HLB41D3, DE000HLB41M4, DE000HLB41Z6, DE000HLB42Q3, DE000HLB4J76, DE000HLB4J84, DE000HLB4JE0, DE000HLB4JK7, DE000HLB4JM3, DE000HLB4JN1, DE000HLB4U48, DE000HLB4U71, DE000HLB4V96, DE000HLB4VB1, DE000HLB4Y36, DE000HLB4Y69, DE000HLB4YE9, DE000HLB4Z68, DE000HLB4ZG1, DE000WLB8ET1, XS0946693834, XS1382379318, XS1548773982, XS1587900843, XS1793273092, XS1936186425, XS2056484889, XS2106579670, XS2433240764, XS2445172187, XS2461137189, CH0026714276, DE0001468361, DE0006619778, DE0008119504, DE0008153289, DE0008217910, DE000A0B1K04, DE000A11QAR2, DE000A11QAS0, DE000A11QAW2, DE000A12UA83, DE000A13SWG1, DE000A1A6LJ8, DE000A1CR6S0, DE000A1EWJQ9, DE000A1R06C5, DE000A1X2558, DE000A1X26J6, DE000A254Z67, DE000A254Z75, DE000A254ZV6, DE000A2AAVW4, DE000A3E5K24, DE000A3E5K32, DE000A3T0YK9, DE000A0D4ST5, DE000HV2AYX3, DE000HV2AYU9, DE000HV2ATC7, DE000HV2ARJ6, DE000HV2ARK4, DE000LBB5M08, DE000A162BB4, DE000LBW0HZ8, DE000LBW3Q77, DE000LBW6PJ2, DE000LBW7JJ3, DE000LBW7YY1, DE000LB0BF02, DE000LB0R058, DE000LB00C85, DE000LB00DA4, DE000LB009J7, DE000LB01R04, DE000LB01WY2, DE000LB01WZ9, DE000LB06CF2, DE000LB1B1G2, DE000LB1B1S7, DE000LB1DQ71, DE000LB1, DR96, DE000LB1D0B3, DE000LB1D064, DE000LB1D1B1, DE000LB1M0Z, DE000LB1P2X9, DE000LB126S0, DE000LB13AH8, DE000LB13A41, DE000LB2CKN7, DE000LB2CLB0, DE000LB2CMY0, DE000LB2CRR3, DE000LB2CRU7, DE000LB2CRZ6, DE000LB2CSN0, DE000LB2CSV3, DE000LB2CTH0, DE000LB2CYL2, DE000LB2CYN8, DE000LB2CYP3, DE000LB2CYQ1, DE000LB2CYR9, DE000LB2CYS7, DE000LB2CYT5, DE000LB2CYU3, DE000LB2CYV1, DE000LB2WAG0, DE000LB2WAH8, DE000LB2WAK2, DE000LB2WAL0, DE000LB2WAM8, DE000LB2WAN6, DE000LB2ZSL5, DE000LB2ZS31, DE000LB2ZVB0, DE000LB2ZVC8, DE000LB2ZVE4, DE000LB2ZXF7, DE000LB38077, DE0002823911, DE0003413266, DE0003413308, DE0003443032, DE0003453106, DE0003453148, DE0003453197, DE000MHB3349, DE000BRL3041, DE000BRL3058, DE000BRL3124, DE000BRL3140, DE000BRL3157, DE000BRL3256, DE000BRL3264, DE000BRL3280, DE000BRL3298, DE000NLB1LD6, DE000NLB1VT1, DE000NLB1YY5, DE000NLB2JX6, DE000NLB2Q36, DE000NLB8CC2, DE000NLB8EY2, DE000NLB8E83, DE000NLB85X6, DE000NLB8739, DE000SLB3263, DE000SLB3271, DE000SLB3917, DE000SLB3958, DE000SLB3974, DE000SLB3982, DE000SLB4SA6, DE000SLB4006, DE000SLB4014, DE000SLB4022, DE000SLB4048, DE000SLB4097, DE000SLB4121, DE000SLB4139, DE000SLB4147, DE000SLB4154, DE000SLB4170, DE000SLB4188, DE000SLB4196, DE000SLB4204, DE000SLB4212, DE000SLB4220, DE000SLB4238, DE000SLB4246, DE000SLB4253, DE000SLB4261, DE000SLB4279, DE000SLB4287, DE000SLB4295, DE000SLB4303, DE000SLB4311, DE000SLB4329, DE000SLB4337, DE000SKB0286, DE0002023017, DE0003153037, DE0003153078, DE0003153201, DE0003153219, DE0003153268, DE0003153276, DE0003153292, DE0003153417, DE0003153458, DE0003153532, DE0003158887, DE0003159992, DE000A1TNDY3, DE000A13R822, DE000A3H2TY0, DE000A3H2VE8, DE000A3H2VG3, DE000A3H20U5, DE000A3H24L6, DE000A3H3JQ5</t>
        </is>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45" customHeight="1" s="426" thickBot="1">
      <c r="B20" s="250" t="inlineStr">
        <is>
          <t>ISIN</t>
        </is>
      </c>
      <c r="C20" s="224" t="inlineStr">
        <is>
          <t>(Mio. €)</t>
        </is>
      </c>
      <c r="D20" s="515" t="inlineStr">
        <is>
          <t>, DE000HCB0AL3, DE000HCB0AM1, DE000HCB0AT6, DE000HCB0AU4, DE000HCB0BD8, DE000HCB0BG1, DE000HCB0BL1, DE000HCB0BM9</t>
        </is>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51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10.11.2022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VDP</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26">
      <c r="B8" s="202" t="inlineStr">
        <is>
          <t>InstitutsBez</t>
        </is>
      </c>
      <c r="C8" s="213" t="inlineStr">
        <is>
          <t>Verband deutscher Pfandbriefbanken e. V.</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f>(AktMonat/3)&amp;". Quarter"</f>
        <v/>
      </c>
      <c r="G12" s="207" t="n"/>
      <c r="H12" s="207" t="n"/>
      <c r="I12" s="207" t="n"/>
    </row>
    <row r="13" ht="15" customHeight="1" s="426">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26">
      <c r="B14" s="202" t="inlineStr">
        <is>
          <t>TvInstArt</t>
        </is>
      </c>
      <c r="C14" s="213" t="inlineStr"/>
      <c r="D14" s="207" t="n"/>
      <c r="E14" s="202" t="inlineStr">
        <is>
          <t>AktQuartKurz</t>
        </is>
      </c>
      <c r="F14" s="206">
        <f>"Q"&amp;(AktMonat/3)</f>
        <v/>
      </c>
      <c r="G14" s="207" t="n"/>
      <c r="H14" s="207" t="n"/>
      <c r="I14" s="207" t="n"/>
    </row>
    <row r="15" ht="15" customHeight="1" s="426">
      <c r="B15" s="202" t="inlineStr">
        <is>
          <t>TvDatenart</t>
        </is>
      </c>
      <c r="C15" s="213" t="inlineStr">
        <is>
          <t>T</t>
        </is>
      </c>
      <c r="D15" s="207" t="n"/>
      <c r="E15" s="202" t="inlineStr">
        <is>
          <t>FnRwbBerH</t>
        </is>
      </c>
      <c r="F15" s="220">
        <f>IF(KzRbwBerH="I",F21,IF(KzRbwBerH="S",F22,IF(KzRbwBerH="D",F23,"* -")))</f>
        <v/>
      </c>
      <c r="G15" s="207" t="n"/>
      <c r="H15" s="207" t="n"/>
      <c r="I15" s="207" t="n"/>
    </row>
    <row r="16" ht="15" customHeight="1" s="426">
      <c r="B16" s="202" t="inlineStr">
        <is>
          <t>SdDezStellen</t>
        </is>
      </c>
      <c r="C16" s="213" t="inlineStr">
        <is>
          <t>1</t>
        </is>
      </c>
      <c r="D16" s="207" t="n"/>
      <c r="E16" s="202" t="inlineStr">
        <is>
          <t>FnRwbBerO</t>
        </is>
      </c>
      <c r="F16" s="220">
        <f>IF(KzRbwBerO="I",F21,IF(KzRbwBerO="S",F22,IF(KzRbwBerO="D",F23,"* -")))</f>
        <v/>
      </c>
      <c r="H16" s="207" t="n"/>
      <c r="I16" s="207" t="n"/>
    </row>
    <row r="17" ht="15" customHeight="1" s="426">
      <c r="B17" s="202" t="inlineStr">
        <is>
          <t>KzKomprimierung</t>
        </is>
      </c>
      <c r="C17" s="213" t="inlineStr"/>
      <c r="D17" s="207" t="n"/>
      <c r="E17" s="202" t="inlineStr">
        <is>
          <t>FnRwbBerS</t>
        </is>
      </c>
      <c r="F17" s="220">
        <f>IF(KzRbwBerS="I",F21,IF(KzRbwBerS="S",F22,IF(KzRbwBerS="D",F23,"* -")))</f>
        <v/>
      </c>
      <c r="H17" s="207" t="n"/>
      <c r="I17" s="207" t="n"/>
    </row>
    <row r="18" ht="15" customHeight="1" s="426">
      <c r="B18" s="202" t="inlineStr">
        <is>
          <t>KzMitBuLand</t>
        </is>
      </c>
      <c r="C18" s="213" t="inlineStr"/>
      <c r="D18" s="207" t="n"/>
      <c r="E18" s="202" t="inlineStr">
        <is>
          <t>FnRwbBerF</t>
        </is>
      </c>
      <c r="F18" s="220">
        <f>IF(KzRbwBerF="I",F21,IF(KzRbwBerF="S",F22,IF(KzRbwBerF="D",F23,"* -")))</f>
        <v/>
      </c>
      <c r="G18" s="207" t="n"/>
      <c r="H18" s="207" t="n"/>
      <c r="I18" s="207" t="n"/>
    </row>
    <row r="19" ht="15" customHeight="1" s="426">
      <c r="B19" s="202" t="inlineStr">
        <is>
          <t>KzRbwBerH</t>
        </is>
      </c>
      <c r="C19" s="213" t="inlineStr">
        <is>
          <t>D</t>
        </is>
      </c>
      <c r="D19" s="207" t="n"/>
      <c r="E19" s="207" t="n"/>
      <c r="F19" s="221" t="n"/>
      <c r="G19" s="207" t="n"/>
      <c r="H19" s="207" t="n"/>
      <c r="I19" s="207" t="n"/>
    </row>
    <row r="20" ht="15" customHeight="1" s="426">
      <c r="B20" s="202" t="inlineStr">
        <is>
          <t>KzRbwBerO</t>
        </is>
      </c>
      <c r="C20" s="213" t="inlineStr">
        <is>
          <t>D</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The risk-adjusted net present value was calculated using the institutions' own risk model according to section 5 para. 2 of the Net Present Value Regulation (PfandBarwertV).</t>
        </is>
      </c>
      <c r="G21" s="207" t="n"/>
      <c r="H21" s="207" t="n"/>
      <c r="I21" s="207" t="n"/>
    </row>
    <row r="22" ht="15" customHeight="1" s="426">
      <c r="B22" s="202" t="inlineStr">
        <is>
          <t>KzRbwBerF</t>
        </is>
      </c>
      <c r="C22" s="213" t="inlineStr">
        <is>
          <t>D</t>
        </is>
      </c>
      <c r="D22" s="207" t="n"/>
      <c r="E22" s="6" t="n"/>
      <c r="F22" s="6" t="inlineStr">
        <is>
          <t>* The static approach was used for calculating the risk-adjusted net present value according to section 5 para. 1 no. 1 of the Net Present Value Regulation (PfandBarwertV).</t>
        </is>
      </c>
      <c r="G22" s="207" t="n"/>
      <c r="H22" s="207" t="n"/>
      <c r="I22" s="207" t="n"/>
    </row>
    <row r="23" ht="15" customHeight="1" s="426">
      <c r="B23" s="202" t="inlineStr">
        <is>
          <t>CsvDateiName</t>
        </is>
      </c>
      <c r="C23" s="222" t="inlineStr"/>
      <c r="D23" s="207" t="n"/>
      <c r="E23" s="6" t="n"/>
      <c r="F23" s="6" t="inlineStr">
        <is>
          <t>* The dynamic approach was used for calculating the risk-adjusted net present value" according to section 5 para. 1 no. 2 of the Net Present Value Regulation (PfandBarwertV).</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13657.24921264</v>
      </c>
      <c r="E11" s="67" t="n">
        <v>23606.22627184901</v>
      </c>
      <c r="F11" s="66" t="n">
        <v>17216.055363</v>
      </c>
      <c r="G11" s="67" t="n">
        <v>22532.35754914</v>
      </c>
      <c r="I11" s="66" t="n">
        <v>0</v>
      </c>
      <c r="J11" s="67" t="n">
        <v>0</v>
      </c>
    </row>
    <row r="12" ht="12.75" customHeight="1" s="426">
      <c r="A12" s="17" t="n">
        <v>0</v>
      </c>
      <c r="B12" s="420" t="inlineStr">
        <is>
          <t>&gt; 0,5 years and &lt;= 1 year</t>
        </is>
      </c>
      <c r="C12" s="421" t="n"/>
      <c r="D12" s="66" t="n">
        <v>14478.37944</v>
      </c>
      <c r="E12" s="67" t="n">
        <v>17254.701019644</v>
      </c>
      <c r="F12" s="66" t="n">
        <v>17627.844329</v>
      </c>
      <c r="G12" s="67" t="n">
        <v>15811.98443483001</v>
      </c>
      <c r="I12" s="66" t="n">
        <v>0</v>
      </c>
      <c r="J12" s="67" t="n">
        <v>0</v>
      </c>
    </row>
    <row r="13" ht="12.75" customHeight="1" s="426">
      <c r="A13" s="17" t="n"/>
      <c r="B13" s="420" t="inlineStr">
        <is>
          <t>&gt; 1  year and &lt;= 1,5 years</t>
        </is>
      </c>
      <c r="C13" s="421" t="n"/>
      <c r="D13" s="66" t="n">
        <v>17117.851602</v>
      </c>
      <c r="E13" s="67" t="n">
        <v>17405.662395756</v>
      </c>
      <c r="F13" s="66" t="n">
        <v>14305.188497</v>
      </c>
      <c r="G13" s="67" t="n">
        <v>15979.60316698</v>
      </c>
      <c r="I13" s="66" t="n">
        <v>13402.74921236</v>
      </c>
      <c r="J13" s="67" t="n">
        <v>0</v>
      </c>
    </row>
    <row r="14" ht="12.75" customHeight="1" s="426">
      <c r="A14" s="17" t="n">
        <v>0</v>
      </c>
      <c r="B14" s="420" t="inlineStr">
        <is>
          <t>&gt; 1,5 years and &lt;= 2 years</t>
        </is>
      </c>
      <c r="C14" s="420" t="n"/>
      <c r="D14" s="68" t="n">
        <v>15539.45486</v>
      </c>
      <c r="E14" s="238" t="n">
        <v>18607.00303250902</v>
      </c>
      <c r="F14" s="68" t="n">
        <v>13242.868</v>
      </c>
      <c r="G14" s="238" t="n">
        <v>15768.16145831</v>
      </c>
      <c r="I14" s="66" t="n">
        <v>14353.37944</v>
      </c>
      <c r="J14" s="67" t="n">
        <v>0</v>
      </c>
    </row>
    <row r="15" ht="12.75" customHeight="1" s="426">
      <c r="A15" s="17" t="n">
        <v>0</v>
      </c>
      <c r="B15" s="420" t="inlineStr">
        <is>
          <t>&gt; 2 years and &lt;= 3 years</t>
        </is>
      </c>
      <c r="C15" s="420" t="n"/>
      <c r="D15" s="68" t="n">
        <v>31254.524909</v>
      </c>
      <c r="E15" s="238" t="n">
        <v>36620.500079628</v>
      </c>
      <c r="F15" s="68" t="n">
        <v>28966.66333</v>
      </c>
      <c r="G15" s="238" t="n">
        <v>35886.57610135999</v>
      </c>
      <c r="I15" s="66" t="n">
        <v>31691.8064615</v>
      </c>
      <c r="J15" s="67" t="n">
        <v>0</v>
      </c>
    </row>
    <row r="16" ht="12.75" customHeight="1" s="426">
      <c r="A16" s="17" t="n">
        <v>0</v>
      </c>
      <c r="B16" s="420" t="inlineStr">
        <is>
          <t>&gt; 3 years and &lt;= 4 years</t>
        </is>
      </c>
      <c r="C16" s="420" t="n"/>
      <c r="D16" s="68" t="n">
        <v>34149.539658</v>
      </c>
      <c r="E16" s="238" t="n">
        <v>37529.251071785</v>
      </c>
      <c r="F16" s="68" t="n">
        <v>26461.649085</v>
      </c>
      <c r="G16" s="238" t="n">
        <v>34080.67698672001</v>
      </c>
      <c r="I16" s="66" t="n">
        <v>30857.0249095</v>
      </c>
      <c r="J16" s="67" t="n">
        <v>0</v>
      </c>
    </row>
    <row r="17" ht="12.75" customHeight="1" s="426">
      <c r="A17" s="17" t="n">
        <v>0</v>
      </c>
      <c r="B17" s="420" t="inlineStr">
        <is>
          <t>&gt; 4 years and &lt;= 5 years</t>
        </is>
      </c>
      <c r="C17" s="420" t="n"/>
      <c r="D17" s="68" t="n">
        <v>24459.008227</v>
      </c>
      <c r="E17" s="238" t="n">
        <v>33267.603676408</v>
      </c>
      <c r="F17" s="68" t="n">
        <v>24063.058179</v>
      </c>
      <c r="G17" s="238" t="n">
        <v>32595.46056536</v>
      </c>
      <c r="I17" s="66" t="n">
        <v>33829.5396576</v>
      </c>
      <c r="J17" s="67" t="n">
        <v>0</v>
      </c>
    </row>
    <row r="18" ht="12.75" customHeight="1" s="426">
      <c r="A18" s="17" t="n">
        <v>0</v>
      </c>
      <c r="B18" s="420" t="inlineStr">
        <is>
          <t>&gt; 5 years and &lt;= 10 years</t>
        </is>
      </c>
      <c r="C18" s="421" t="n"/>
      <c r="D18" s="66" t="n">
        <v>73834.29342</v>
      </c>
      <c r="E18" s="67" t="n">
        <v>102263.658708996</v>
      </c>
      <c r="F18" s="66" t="n">
        <v>61048.77556499999</v>
      </c>
      <c r="G18" s="67" t="n">
        <v>103143.07185446</v>
      </c>
      <c r="I18" s="66" t="n">
        <v>86897.68004707</v>
      </c>
      <c r="J18" s="67" t="n">
        <v>0</v>
      </c>
    </row>
    <row r="19" ht="12.75" customHeight="1" s="426">
      <c r="A19" s="17" t="n">
        <v>0</v>
      </c>
      <c r="B19" s="420" t="inlineStr">
        <is>
          <t>&gt; 10 years</t>
        </is>
      </c>
      <c r="C19" s="421" t="n"/>
      <c r="D19" s="66" t="n">
        <v>32532.250959</v>
      </c>
      <c r="E19" s="67" t="n">
        <v>45366.36853965001</v>
      </c>
      <c r="F19" s="66" t="n">
        <v>31353.98409999999</v>
      </c>
      <c r="G19" s="67" t="n">
        <v>40638.96220261</v>
      </c>
      <c r="I19" s="66" t="n">
        <v>41911.87255781001</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8825.529570070001</v>
      </c>
      <c r="E24" s="67" t="n">
        <v>10502.81312324149</v>
      </c>
      <c r="F24" s="66" t="n">
        <v>8540.445418000001</v>
      </c>
      <c r="G24" s="67" t="n">
        <v>8204.273134999999</v>
      </c>
      <c r="I24" s="66" t="n">
        <v>0</v>
      </c>
      <c r="J24" s="67" t="n">
        <v>0</v>
      </c>
    </row>
    <row r="25" ht="12.75" customHeight="1" s="426">
      <c r="A25" s="17" t="n"/>
      <c r="B25" s="420" t="inlineStr">
        <is>
          <t>&gt; 0,5 years and &lt;= 1 year</t>
        </is>
      </c>
      <c r="C25" s="421" t="n"/>
      <c r="D25" s="66" t="n">
        <v>9722.474523730001</v>
      </c>
      <c r="E25" s="67" t="n">
        <v>7365.503357829769</v>
      </c>
      <c r="F25" s="66" t="n">
        <v>9006.618801000002</v>
      </c>
      <c r="G25" s="67" t="n">
        <v>7147.616277999998</v>
      </c>
      <c r="I25" s="66" t="n">
        <v>0</v>
      </c>
      <c r="J25" s="67" t="n">
        <v>0</v>
      </c>
    </row>
    <row r="26" ht="12.75" customHeight="1" s="426">
      <c r="A26" s="17" t="n">
        <v>1</v>
      </c>
      <c r="B26" s="420" t="inlineStr">
        <is>
          <t>&gt; 1  year and &lt;= 1,5 years</t>
        </is>
      </c>
      <c r="C26" s="421" t="n"/>
      <c r="D26" s="66" t="n">
        <v>7815.695380210002</v>
      </c>
      <c r="E26" s="67" t="n">
        <v>7607.551341406467</v>
      </c>
      <c r="F26" s="66" t="n">
        <v>10593.440093</v>
      </c>
      <c r="G26" s="67" t="n">
        <v>7281.602709000002</v>
      </c>
      <c r="I26" s="66" t="n">
        <v>8373.631774060001</v>
      </c>
      <c r="J26" s="67" t="n">
        <v>0</v>
      </c>
    </row>
    <row r="27" ht="12.75" customHeight="1" s="426">
      <c r="A27" s="17" t="n">
        <v>1</v>
      </c>
      <c r="B27" s="420" t="inlineStr">
        <is>
          <t>&gt; 1,5 years and &lt;= 2 years</t>
        </is>
      </c>
      <c r="C27" s="420" t="n"/>
      <c r="D27" s="68" t="n">
        <v>7060.643634779999</v>
      </c>
      <c r="E27" s="238" t="n">
        <v>6326.367425074023</v>
      </c>
      <c r="F27" s="68" t="n">
        <v>9096.993084000002</v>
      </c>
      <c r="G27" s="238" t="n">
        <v>6778.605274619999</v>
      </c>
      <c r="I27" s="66" t="n">
        <v>9110.3980139</v>
      </c>
      <c r="J27" s="67" t="n">
        <v>0</v>
      </c>
    </row>
    <row r="28" ht="12.75" customHeight="1" s="426">
      <c r="A28" s="17" t="n">
        <v>1</v>
      </c>
      <c r="B28" s="420" t="inlineStr">
        <is>
          <t>&gt; 2 years and &lt;= 3 years</t>
        </is>
      </c>
      <c r="C28" s="420" t="n"/>
      <c r="D28" s="68" t="n">
        <v>14907.93484734611</v>
      </c>
      <c r="E28" s="238" t="n">
        <v>11697.79089971</v>
      </c>
      <c r="F28" s="68" t="n">
        <v>12822.311</v>
      </c>
      <c r="G28" s="238" t="n">
        <v>13197.590614</v>
      </c>
      <c r="I28" s="66" t="n">
        <v>14528.28391667</v>
      </c>
      <c r="J28" s="67" t="n">
        <v>0</v>
      </c>
    </row>
    <row r="29" ht="12.75" customHeight="1" s="426">
      <c r="A29" s="17" t="n">
        <v>1</v>
      </c>
      <c r="B29" s="420" t="inlineStr">
        <is>
          <t>&gt; 3 years and &lt;= 4 years</t>
        </is>
      </c>
      <c r="C29" s="420" t="n"/>
      <c r="D29" s="68" t="n">
        <v>9704.64136449</v>
      </c>
      <c r="E29" s="238" t="n">
        <v>12255.93079016697</v>
      </c>
      <c r="F29" s="68" t="n">
        <v>14358.083509</v>
      </c>
      <c r="G29" s="238" t="n">
        <v>10554.73528195</v>
      </c>
      <c r="I29" s="66" t="n">
        <v>13825.04243925611</v>
      </c>
      <c r="J29" s="67" t="n">
        <v>0</v>
      </c>
    </row>
    <row r="30" ht="12.75" customHeight="1" s="426">
      <c r="A30" s="17" t="n">
        <v>1</v>
      </c>
      <c r="B30" s="420" t="inlineStr">
        <is>
          <t>&gt; 4 years and &lt;= 5 years</t>
        </is>
      </c>
      <c r="C30" s="420" t="n"/>
      <c r="D30" s="68" t="n">
        <v>10157.87269612</v>
      </c>
      <c r="E30" s="238" t="n">
        <v>11816.26356327657</v>
      </c>
      <c r="F30" s="68" t="n">
        <v>9664.664118000001</v>
      </c>
      <c r="G30" s="238" t="n">
        <v>11329.455033</v>
      </c>
      <c r="I30" s="66" t="n">
        <v>9361.428778289999</v>
      </c>
      <c r="J30" s="67" t="n">
        <v>0</v>
      </c>
    </row>
    <row r="31" ht="12.75" customHeight="1" s="426">
      <c r="A31" s="17" t="n">
        <v>1</v>
      </c>
      <c r="B31" s="420" t="inlineStr">
        <is>
          <t>&gt; 5 years and &lt;= 10 years</t>
        </is>
      </c>
      <c r="C31" s="421" t="n"/>
      <c r="D31" s="66" t="n">
        <v>26994.39116062</v>
      </c>
      <c r="E31" s="67" t="n">
        <v>37901.12133303564</v>
      </c>
      <c r="F31" s="66" t="n">
        <v>29883.33667600001</v>
      </c>
      <c r="G31" s="67" t="n">
        <v>42265.49214100002</v>
      </c>
      <c r="I31" s="66" t="n">
        <v>32614.82292308</v>
      </c>
      <c r="J31" s="67" t="n">
        <v>0</v>
      </c>
    </row>
    <row r="32" ht="12.75" customHeight="1" s="426">
      <c r="B32" s="420" t="inlineStr">
        <is>
          <t>&gt; 10 years</t>
        </is>
      </c>
      <c r="C32" s="421" t="n"/>
      <c r="D32" s="66" t="n">
        <v>21943.15148748</v>
      </c>
      <c r="E32" s="67" t="n">
        <v>44139.42286929671</v>
      </c>
      <c r="F32" s="66" t="n">
        <v>21719.51054</v>
      </c>
      <c r="G32" s="67" t="n">
        <v>45132.96803000001</v>
      </c>
      <c r="I32" s="66" t="n">
        <v>24683.980042624</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70</v>
      </c>
      <c r="E37" s="67" t="n">
        <v>348.27797235</v>
      </c>
      <c r="F37" s="66" t="n">
        <v>100</v>
      </c>
      <c r="G37" s="67" t="n">
        <v>229.7</v>
      </c>
      <c r="I37" s="66" t="n">
        <v>0</v>
      </c>
      <c r="J37" s="67" t="n">
        <v>0</v>
      </c>
    </row>
    <row r="38" ht="12.75" customHeight="1" s="426">
      <c r="A38" s="17" t="n">
        <v>2</v>
      </c>
      <c r="B38" s="420" t="inlineStr">
        <is>
          <t>&gt; 0,5 years and &lt;= 1 year</t>
        </is>
      </c>
      <c r="C38" s="421" t="n"/>
      <c r="D38" s="66" t="n">
        <v>503</v>
      </c>
      <c r="E38" s="67" t="n">
        <v>273.03011135</v>
      </c>
      <c r="F38" s="66" t="n">
        <v>325.5</v>
      </c>
      <c r="G38" s="67" t="n">
        <v>392.3</v>
      </c>
      <c r="I38" s="66" t="n">
        <v>0</v>
      </c>
      <c r="J38" s="67" t="n">
        <v>0</v>
      </c>
    </row>
    <row r="39" ht="12.75" customHeight="1" s="426">
      <c r="A39" s="17" t="n">
        <v>2</v>
      </c>
      <c r="B39" s="420" t="inlineStr">
        <is>
          <t>&gt; 1  year and &lt;= 1,5 years</t>
        </is>
      </c>
      <c r="C39" s="421" t="n"/>
      <c r="D39" s="66" t="n">
        <v>260</v>
      </c>
      <c r="E39" s="67" t="n">
        <v>265.88862752</v>
      </c>
      <c r="F39" s="66" t="n">
        <v>400</v>
      </c>
      <c r="G39" s="67" t="n">
        <v>255.9</v>
      </c>
      <c r="I39" s="66" t="n">
        <v>70</v>
      </c>
      <c r="J39" s="67" t="n">
        <v>0</v>
      </c>
    </row>
    <row r="40" ht="12.75" customHeight="1" s="426">
      <c r="A40" s="17" t="n">
        <v>2</v>
      </c>
      <c r="B40" s="420" t="inlineStr">
        <is>
          <t>&gt; 1,5 years and &lt;= 2 years</t>
        </is>
      </c>
      <c r="C40" s="420" t="n"/>
      <c r="D40" s="68" t="n">
        <v>155</v>
      </c>
      <c r="E40" s="238" t="n">
        <v>278.01028877</v>
      </c>
      <c r="F40" s="68" t="n">
        <v>253</v>
      </c>
      <c r="G40" s="238" t="n">
        <v>225.7</v>
      </c>
      <c r="I40" s="66" t="n">
        <v>503</v>
      </c>
      <c r="J40" s="67" t="n">
        <v>0</v>
      </c>
    </row>
    <row r="41" ht="12.75" customHeight="1" s="426">
      <c r="A41" s="17" t="n">
        <v>2</v>
      </c>
      <c r="B41" s="420" t="inlineStr">
        <is>
          <t>&gt; 2 years and &lt;= 3 years</t>
        </is>
      </c>
      <c r="C41" s="420" t="n"/>
      <c r="D41" s="68" t="n">
        <v>800</v>
      </c>
      <c r="E41" s="238" t="n">
        <v>608.99615199</v>
      </c>
      <c r="F41" s="68" t="n">
        <v>415</v>
      </c>
      <c r="G41" s="238" t="n">
        <v>418.7</v>
      </c>
      <c r="I41" s="66" t="n">
        <v>415</v>
      </c>
      <c r="J41" s="67" t="n">
        <v>0</v>
      </c>
    </row>
    <row r="42" ht="12.75" customHeight="1" s="426">
      <c r="A42" s="17" t="n">
        <v>2</v>
      </c>
      <c r="B42" s="420" t="inlineStr">
        <is>
          <t>&gt; 3 years and &lt;= 4 years</t>
        </is>
      </c>
      <c r="C42" s="420" t="n"/>
      <c r="D42" s="68" t="n">
        <v>394</v>
      </c>
      <c r="E42" s="238" t="n">
        <v>456.92395897</v>
      </c>
      <c r="F42" s="68" t="n">
        <v>300</v>
      </c>
      <c r="G42" s="238" t="n">
        <v>474.7</v>
      </c>
      <c r="I42" s="66" t="n">
        <v>800</v>
      </c>
      <c r="J42" s="67" t="n">
        <v>0</v>
      </c>
    </row>
    <row r="43" ht="12.75" customHeight="1" s="426">
      <c r="A43" s="17" t="n">
        <v>2</v>
      </c>
      <c r="B43" s="420" t="inlineStr">
        <is>
          <t>&gt; 4 years and &lt;= 5 years</t>
        </is>
      </c>
      <c r="C43" s="420" t="n"/>
      <c r="D43" s="68" t="n">
        <v>0</v>
      </c>
      <c r="E43" s="238" t="n">
        <v>143.25523096</v>
      </c>
      <c r="F43" s="68" t="n">
        <v>44</v>
      </c>
      <c r="G43" s="238" t="n">
        <v>175.5</v>
      </c>
      <c r="I43" s="66" t="n">
        <v>394</v>
      </c>
      <c r="J43" s="67" t="n">
        <v>0</v>
      </c>
    </row>
    <row r="44" ht="12.75" customHeight="1" s="426">
      <c r="B44" s="420" t="inlineStr">
        <is>
          <t>&gt; 5 years and &lt;= 10 years</t>
        </is>
      </c>
      <c r="C44" s="421" t="n"/>
      <c r="D44" s="66" t="n">
        <v>0</v>
      </c>
      <c r="E44" s="67" t="n">
        <v>125.2002493</v>
      </c>
      <c r="F44" s="66" t="n">
        <v>0</v>
      </c>
      <c r="G44" s="67" t="n">
        <v>33.1</v>
      </c>
      <c r="I44" s="66" t="n">
        <v>0</v>
      </c>
      <c r="J44" s="67" t="n">
        <v>0</v>
      </c>
    </row>
    <row r="45" ht="12.75" customHeight="1" s="426">
      <c r="A45" s="17" t="n">
        <v>3</v>
      </c>
      <c r="B45" s="420" t="inlineStr">
        <is>
          <t>&gt; 10 years</t>
        </is>
      </c>
      <c r="C45" s="421" t="n"/>
      <c r="D45" s="66" t="n">
        <v>0</v>
      </c>
      <c r="E45" s="67" t="n">
        <v>0</v>
      </c>
      <c r="F45" s="66" t="n">
        <v>0</v>
      </c>
      <c r="G45" s="67" t="n">
        <v>100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111825.1620946209</v>
      </c>
      <c r="E9" s="76" t="n">
        <v>104835.36919818</v>
      </c>
    </row>
    <row r="10" ht="12.75" customHeight="1" s="426">
      <c r="A10" s="17" t="n">
        <v>0</v>
      </c>
      <c r="B10" s="77" t="inlineStr">
        <is>
          <t>more than 300,000 Euros up to 1 mn. Euros</t>
        </is>
      </c>
      <c r="C10" s="77" t="n"/>
      <c r="D10" s="66" t="n">
        <v>31920.62839255997</v>
      </c>
      <c r="E10" s="76" t="n">
        <v>27672.79204899</v>
      </c>
    </row>
    <row r="11" ht="12.75" customHeight="1" s="426">
      <c r="A11" s="17" t="n"/>
      <c r="B11" s="77" t="inlineStr">
        <is>
          <t>more than 1 mn. Euros up to 10 mn. Euros</t>
        </is>
      </c>
      <c r="C11" s="77" t="n"/>
      <c r="D11" s="66" t="n">
        <v>44451.06880577997</v>
      </c>
      <c r="E11" s="76" t="n">
        <v>45722.49376031</v>
      </c>
    </row>
    <row r="12" ht="12.75" customHeight="1" s="426">
      <c r="A12" s="17" t="n">
        <v>0</v>
      </c>
      <c r="B12" s="77" t="inlineStr">
        <is>
          <t>more than 10 mn. Euros</t>
        </is>
      </c>
      <c r="C12" s="77" t="n"/>
      <c r="D12" s="66" t="n">
        <v>128045.51707</v>
      </c>
      <c r="E12" s="76" t="n">
        <v>123188.77393329</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26313.43269257132</v>
      </c>
      <c r="E21" s="67" t="n">
        <v>26385.48925256999</v>
      </c>
    </row>
    <row r="22" ht="12.75" customHeight="1" s="426">
      <c r="A22" s="17" t="n">
        <v>1</v>
      </c>
      <c r="B22" s="77" t="inlineStr">
        <is>
          <t>more than 10 mn. Euros up to 100 mn. Euros</t>
        </is>
      </c>
      <c r="C22" s="77" t="n"/>
      <c r="D22" s="68" t="n">
        <v>49091.164604438</v>
      </c>
      <c r="E22" s="79" t="n">
        <v>49502.95494099999</v>
      </c>
    </row>
    <row r="23" ht="12.75" customHeight="1" s="426">
      <c r="A23" s="17" t="n">
        <v>1</v>
      </c>
      <c r="B23" s="77" t="inlineStr">
        <is>
          <t>more than 100 mn. Euros</t>
        </is>
      </c>
      <c r="C23" s="82" t="n"/>
      <c r="D23" s="83" t="n">
        <v>72914.82750267391</v>
      </c>
      <c r="E23" s="84" t="n">
        <v>75053.43555999998</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0.4</v>
      </c>
    </row>
    <row r="34" ht="12.75" customHeight="1" s="426">
      <c r="A34" s="17" t="n">
        <v>2</v>
      </c>
      <c r="B34" s="77" t="inlineStr">
        <is>
          <t>more than 500,000 Euros up to 5 mn. Euros</t>
        </is>
      </c>
      <c r="C34" s="77" t="n"/>
      <c r="D34" s="68" t="n">
        <v>278.62048546</v>
      </c>
      <c r="E34" s="79" t="n">
        <v>302.1</v>
      </c>
    </row>
    <row r="35" ht="12.75" customHeight="1" s="426">
      <c r="A35" s="17" t="n">
        <v>2</v>
      </c>
      <c r="B35" s="77" t="inlineStr">
        <is>
          <t>more than 5 mn. Euros</t>
        </is>
      </c>
      <c r="C35" s="82" t="n"/>
      <c r="D35" s="83" t="n">
        <v>2012.65024694</v>
      </c>
      <c r="E35" s="84" t="n">
        <v>1700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36524.66892074751</v>
      </c>
      <c r="H16" s="106" t="n">
        <v>86722.16484767009</v>
      </c>
      <c r="I16" s="106" t="n">
        <v>67770.28425260629</v>
      </c>
      <c r="J16" s="106" t="n">
        <v>513.1636379500001</v>
      </c>
      <c r="K16" s="106" t="n">
        <v>143.567895</v>
      </c>
      <c r="L16" s="106">
        <f>SUM(M16:R16)</f>
        <v/>
      </c>
      <c r="M16" s="106" t="n">
        <v>63303.54008988002</v>
      </c>
      <c r="N16" s="106" t="n">
        <v>30277.94495524655</v>
      </c>
      <c r="O16" s="106" t="n">
        <v>4661.910986379999</v>
      </c>
      <c r="P16" s="106" t="n">
        <v>22283.63328148</v>
      </c>
      <c r="Q16" s="106" t="n">
        <v>1729.424357</v>
      </c>
      <c r="R16" s="106" t="n">
        <v>427.057482</v>
      </c>
      <c r="S16" s="107" t="n">
        <v>12.10363</v>
      </c>
      <c r="T16" s="289" t="n">
        <v>13.968949</v>
      </c>
    </row>
    <row r="17" ht="12.75" customHeight="1" s="426">
      <c r="C17" s="102" t="n"/>
      <c r="D17" s="316">
        <f>"year "&amp;(AktJahr-1)</f>
        <v/>
      </c>
      <c r="E17" s="321">
        <f>F17+L17</f>
        <v/>
      </c>
      <c r="F17" s="108">
        <f>SUM(G17:K17)</f>
        <v/>
      </c>
      <c r="G17" s="108" t="n">
        <v>32699.74696294</v>
      </c>
      <c r="H17" s="108" t="n">
        <v>79338.93755287002</v>
      </c>
      <c r="I17" s="108" t="n">
        <v>67521.99135068001</v>
      </c>
      <c r="J17" s="108" t="n">
        <v>534.216234</v>
      </c>
      <c r="K17" s="108" t="n">
        <v>100.02920384</v>
      </c>
      <c r="L17" s="108">
        <f>SUM(M17:R17)</f>
        <v/>
      </c>
      <c r="M17" s="108" t="n">
        <v>59481.49067928</v>
      </c>
      <c r="N17" s="108" t="n">
        <v>31829.28461962001</v>
      </c>
      <c r="O17" s="108" t="n">
        <v>4149.97488454</v>
      </c>
      <c r="P17" s="108" t="n">
        <v>22264.66508917</v>
      </c>
      <c r="Q17" s="108" t="n">
        <v>1871.716457</v>
      </c>
      <c r="R17" s="108" t="n">
        <v>474.0648988299999</v>
      </c>
      <c r="S17" s="109" t="n">
        <v>11.745166</v>
      </c>
      <c r="T17" s="322" t="n">
        <v>13.051</v>
      </c>
    </row>
    <row r="18" ht="12.75" customHeight="1" s="426">
      <c r="B18" s="13" t="inlineStr">
        <is>
          <t>DE</t>
        </is>
      </c>
      <c r="C18" s="104" t="inlineStr">
        <is>
          <t>Germany</t>
        </is>
      </c>
      <c r="D18" s="309">
        <f>$D$16</f>
        <v/>
      </c>
      <c r="E18" s="288">
        <f>F18+L18</f>
        <v/>
      </c>
      <c r="F18" s="106">
        <f>SUM(G18:K18)</f>
        <v/>
      </c>
      <c r="G18" s="106" t="n">
        <v>34800.9823137475</v>
      </c>
      <c r="H18" s="106" t="n">
        <v>83750.13920867008</v>
      </c>
      <c r="I18" s="106" t="n">
        <v>62212.63396860629</v>
      </c>
      <c r="J18" s="106" t="n">
        <v>476.96363795</v>
      </c>
      <c r="K18" s="106" t="n">
        <v>143.567895</v>
      </c>
      <c r="L18" s="106">
        <f>SUM(M18:R18)</f>
        <v/>
      </c>
      <c r="M18" s="106" t="n">
        <v>35351.70780588</v>
      </c>
      <c r="N18" s="106" t="n">
        <v>19487.88992624654</v>
      </c>
      <c r="O18" s="106" t="n">
        <v>2869.82298638</v>
      </c>
      <c r="P18" s="106" t="n">
        <v>14625.46840848</v>
      </c>
      <c r="Q18" s="106" t="n">
        <v>1480.405408</v>
      </c>
      <c r="R18" s="106" t="n">
        <v>424.357482</v>
      </c>
      <c r="S18" s="107" t="n">
        <v>12.102556</v>
      </c>
      <c r="T18" s="289" t="n">
        <v>13.96874</v>
      </c>
    </row>
    <row r="19" ht="12.75" customHeight="1" s="426">
      <c r="C19" s="102" t="n"/>
      <c r="D19" s="316">
        <f>$D$17</f>
        <v/>
      </c>
      <c r="E19" s="321">
        <f>F19+L19</f>
        <v/>
      </c>
      <c r="F19" s="108">
        <f>SUM(G19:K19)</f>
        <v/>
      </c>
      <c r="G19" s="108" t="n">
        <v>31264.12876494</v>
      </c>
      <c r="H19" s="108" t="n">
        <v>76718.67466587001</v>
      </c>
      <c r="I19" s="108" t="n">
        <v>63078.72220368</v>
      </c>
      <c r="J19" s="108" t="n">
        <v>534.216234</v>
      </c>
      <c r="K19" s="108" t="n">
        <v>100.02920384</v>
      </c>
      <c r="L19" s="108">
        <f>SUM(M19:R19)</f>
        <v/>
      </c>
      <c r="M19" s="108" t="n">
        <v>33869.21423927999</v>
      </c>
      <c r="N19" s="108" t="n">
        <v>20795.99127762</v>
      </c>
      <c r="O19" s="108" t="n">
        <v>2692.45488954</v>
      </c>
      <c r="P19" s="108" t="n">
        <v>15153.76466117</v>
      </c>
      <c r="Q19" s="108" t="n">
        <v>1634.788457</v>
      </c>
      <c r="R19" s="108" t="n">
        <v>404.8648988299999</v>
      </c>
      <c r="S19" s="109" t="n">
        <v>10.422157</v>
      </c>
      <c r="T19" s="322" t="n">
        <v>11.721</v>
      </c>
    </row>
    <row r="20" ht="12.75" customHeight="1" s="426">
      <c r="B20" s="110" t="inlineStr">
        <is>
          <t>BE</t>
        </is>
      </c>
      <c r="C20" s="104" t="inlineStr">
        <is>
          <t>Belgium</t>
        </is>
      </c>
      <c r="D20" s="309">
        <f>$D$16</f>
        <v/>
      </c>
      <c r="E20" s="288">
        <f>F20+L20</f>
        <v/>
      </c>
      <c r="F20" s="106">
        <f>SUM(G20:K20)</f>
        <v/>
      </c>
      <c r="G20" s="106" t="n">
        <v>0</v>
      </c>
      <c r="H20" s="106" t="n">
        <v>0</v>
      </c>
      <c r="I20" s="106" t="n">
        <v>7.5</v>
      </c>
      <c r="J20" s="106" t="n">
        <v>0</v>
      </c>
      <c r="K20" s="106" t="n">
        <v>0</v>
      </c>
      <c r="L20" s="106">
        <f>SUM(M20:R20)</f>
        <v/>
      </c>
      <c r="M20" s="106" t="n">
        <v>557.2318780000001</v>
      </c>
      <c r="N20" s="106" t="n">
        <v>99.16</v>
      </c>
      <c r="O20" s="106" t="n">
        <v>10</v>
      </c>
      <c r="P20" s="106" t="n">
        <v>58.1</v>
      </c>
      <c r="Q20" s="106" t="n">
        <v>0</v>
      </c>
      <c r="R20" s="106" t="n">
        <v>0</v>
      </c>
      <c r="S20" s="107" t="n">
        <v>0</v>
      </c>
      <c r="T20" s="289" t="n">
        <v>0</v>
      </c>
    </row>
    <row r="21" ht="12.75" customHeight="1" s="426">
      <c r="C21" s="102" t="n"/>
      <c r="D21" s="316">
        <f>$D$17</f>
        <v/>
      </c>
      <c r="E21" s="321">
        <f>F21+L21</f>
        <v/>
      </c>
      <c r="F21" s="108">
        <f>SUM(G21:K21)</f>
        <v/>
      </c>
      <c r="G21" s="108" t="n">
        <v>0</v>
      </c>
      <c r="H21" s="108" t="n">
        <v>0.028821</v>
      </c>
      <c r="I21" s="108" t="n">
        <v>7.5</v>
      </c>
      <c r="J21" s="108" t="n">
        <v>0</v>
      </c>
      <c r="K21" s="108" t="n">
        <v>0</v>
      </c>
      <c r="L21" s="108">
        <f>SUM(M21:R21)</f>
        <v/>
      </c>
      <c r="M21" s="108" t="n">
        <v>633.848473</v>
      </c>
      <c r="N21" s="108" t="n">
        <v>99.16</v>
      </c>
      <c r="O21" s="108" t="n">
        <v>11.8</v>
      </c>
      <c r="P21" s="108" t="n">
        <v>58.1</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47.1</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21.9</v>
      </c>
      <c r="P25" s="108" t="n">
        <v>13.9</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18.7</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18.7</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12.198</v>
      </c>
      <c r="J28" s="106" t="n">
        <v>0</v>
      </c>
      <c r="K28" s="106" t="n">
        <v>0</v>
      </c>
      <c r="L28" s="106">
        <f>SUM(M28:R28)</f>
        <v/>
      </c>
      <c r="M28" s="106" t="n">
        <v>312.256</v>
      </c>
      <c r="N28" s="106" t="n">
        <v>456.342462</v>
      </c>
      <c r="O28" s="106" t="n">
        <v>35.3</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26.2</v>
      </c>
      <c r="J29" s="108" t="n">
        <v>0</v>
      </c>
      <c r="K29" s="108" t="n">
        <v>0</v>
      </c>
      <c r="L29" s="108">
        <f>SUM(M29:R29)</f>
        <v/>
      </c>
      <c r="M29" s="108" t="n">
        <v>300.1</v>
      </c>
      <c r="N29" s="108" t="n">
        <v>464.7</v>
      </c>
      <c r="O29" s="108" t="n">
        <v>35.3</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4.116097</v>
      </c>
      <c r="H30" s="106" t="n">
        <v>13.763381</v>
      </c>
      <c r="I30" s="106" t="n">
        <v>197.46</v>
      </c>
      <c r="J30" s="106" t="n">
        <v>0</v>
      </c>
      <c r="K30" s="106" t="n">
        <v>0</v>
      </c>
      <c r="L30" s="106">
        <f>SUM(M30:R30)</f>
        <v/>
      </c>
      <c r="M30" s="106" t="n">
        <v>7465.49098</v>
      </c>
      <c r="N30" s="106" t="n">
        <v>1671.607994</v>
      </c>
      <c r="O30" s="106" t="n">
        <v>187.52</v>
      </c>
      <c r="P30" s="106" t="n">
        <v>828.365615</v>
      </c>
      <c r="Q30" s="106" t="n">
        <v>232.3856</v>
      </c>
      <c r="R30" s="106" t="n">
        <v>0</v>
      </c>
      <c r="S30" s="107" t="n">
        <v>0</v>
      </c>
      <c r="T30" s="289" t="n">
        <v>0</v>
      </c>
    </row>
    <row r="31" ht="12.75" customHeight="1" s="426">
      <c r="C31" s="102" t="n"/>
      <c r="D31" s="316">
        <f>$D$17</f>
        <v/>
      </c>
      <c r="E31" s="321">
        <f>F31+L31</f>
        <v/>
      </c>
      <c r="F31" s="108">
        <f>SUM(G31:K31)</f>
        <v/>
      </c>
      <c r="G31" s="108" t="n">
        <v>4.922998000000001</v>
      </c>
      <c r="H31" s="108" t="n">
        <v>15.140309</v>
      </c>
      <c r="I31" s="108" t="n">
        <v>210.22</v>
      </c>
      <c r="J31" s="108" t="n">
        <v>0</v>
      </c>
      <c r="K31" s="108" t="n">
        <v>0</v>
      </c>
      <c r="L31" s="108">
        <f>SUM(M31:R31)</f>
        <v/>
      </c>
      <c r="M31" s="108" t="n">
        <v>6829.726575999999</v>
      </c>
      <c r="N31" s="108" t="n">
        <v>1644.060215</v>
      </c>
      <c r="O31" s="108" t="n">
        <v>161.8</v>
      </c>
      <c r="P31" s="108" t="n">
        <v>758.5007670000001</v>
      </c>
      <c r="Q31" s="108" t="n">
        <v>173.2</v>
      </c>
      <c r="R31" s="108" t="n">
        <v>69.2</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156.9</v>
      </c>
      <c r="J34" s="106" t="n">
        <v>0</v>
      </c>
      <c r="K34" s="106" t="n">
        <v>0</v>
      </c>
      <c r="L34" s="106">
        <f>SUM(M34:R34)</f>
        <v/>
      </c>
      <c r="M34" s="106" t="n">
        <v>2733.417167</v>
      </c>
      <c r="N34" s="106" t="n">
        <v>999.848295</v>
      </c>
      <c r="O34" s="106" t="n">
        <v>387.4</v>
      </c>
      <c r="P34" s="106" t="n">
        <v>1445.413477</v>
      </c>
      <c r="Q34" s="106" t="n">
        <v>7.705549</v>
      </c>
      <c r="R34" s="106" t="n">
        <v>2.7</v>
      </c>
      <c r="S34" s="107" t="n">
        <v>0</v>
      </c>
      <c r="T34" s="289" t="n">
        <v>0</v>
      </c>
    </row>
    <row r="35" ht="12.75" customHeight="1" s="426">
      <c r="C35" s="102" t="n"/>
      <c r="D35" s="316">
        <f>$D$17</f>
        <v/>
      </c>
      <c r="E35" s="321">
        <f>F35+L35</f>
        <v/>
      </c>
      <c r="F35" s="108">
        <f>SUM(G35:K35)</f>
        <v/>
      </c>
      <c r="G35" s="108" t="n">
        <v>0</v>
      </c>
      <c r="H35" s="108" t="n">
        <v>0</v>
      </c>
      <c r="I35" s="108" t="n">
        <v>183</v>
      </c>
      <c r="J35" s="108" t="n">
        <v>0</v>
      </c>
      <c r="K35" s="108" t="n">
        <v>0</v>
      </c>
      <c r="L35" s="108">
        <f>SUM(M35:R35)</f>
        <v/>
      </c>
      <c r="M35" s="108" t="n">
        <v>2872.937856</v>
      </c>
      <c r="N35" s="108" t="n">
        <v>1584.53394</v>
      </c>
      <c r="O35" s="108" t="n">
        <v>383.5</v>
      </c>
      <c r="P35" s="108" t="n">
        <v>1716.478801</v>
      </c>
      <c r="Q35" s="108" t="n">
        <v>48.6</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24</v>
      </c>
      <c r="N36" s="106" t="n">
        <v>18.4</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445.8910000000001</v>
      </c>
      <c r="N38" s="106" t="n">
        <v>604.4503999999999</v>
      </c>
      <c r="O38" s="106" t="n">
        <v>30.6</v>
      </c>
      <c r="P38" s="106" t="n">
        <v>140.5999</v>
      </c>
      <c r="Q38" s="106" t="n">
        <v>8.9278</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349.728</v>
      </c>
      <c r="N39" s="108" t="n">
        <v>586.29</v>
      </c>
      <c r="O39" s="108" t="n">
        <v>8.199999999999999</v>
      </c>
      <c r="P39" s="108" t="n">
        <v>129.505</v>
      </c>
      <c r="Q39" s="108" t="n">
        <v>8.928000000000001</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460.598604</v>
      </c>
      <c r="N46" s="106" t="n">
        <v>0</v>
      </c>
      <c r="O46" s="106" t="n">
        <v>0</v>
      </c>
      <c r="P46" s="106" t="n">
        <v>31.5</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447.494</v>
      </c>
      <c r="N47" s="108" t="n">
        <v>0</v>
      </c>
      <c r="O47" s="108" t="n">
        <v>0</v>
      </c>
      <c r="P47" s="108" t="n">
        <v>31.5</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62.9492</v>
      </c>
      <c r="H50" s="106" t="n">
        <v>188.821349</v>
      </c>
      <c r="I50" s="106" t="n">
        <v>1854.412355</v>
      </c>
      <c r="J50" s="106" t="n">
        <v>36.2</v>
      </c>
      <c r="K50" s="106" t="n">
        <v>0</v>
      </c>
      <c r="L50" s="106">
        <f>SUM(M50:R50)</f>
        <v/>
      </c>
      <c r="M50" s="106" t="n">
        <v>3264.776818</v>
      </c>
      <c r="N50" s="106" t="n">
        <v>1556.291052</v>
      </c>
      <c r="O50" s="106" t="n">
        <v>179.568</v>
      </c>
      <c r="P50" s="106" t="n">
        <v>1516.929719</v>
      </c>
      <c r="Q50" s="106" t="n">
        <v>0</v>
      </c>
      <c r="R50" s="106" t="n">
        <v>0</v>
      </c>
      <c r="S50" s="107" t="n">
        <v>0</v>
      </c>
      <c r="T50" s="289" t="n">
        <v>0</v>
      </c>
    </row>
    <row r="51" ht="12.75" customHeight="1" s="426">
      <c r="C51" s="102" t="n"/>
      <c r="D51" s="316">
        <f>$D$17</f>
        <v/>
      </c>
      <c r="E51" s="321">
        <f>F51+L51</f>
        <v/>
      </c>
      <c r="F51" s="108">
        <f>SUM(G51:K51)</f>
        <v/>
      </c>
      <c r="G51" s="108" t="n">
        <v>62.9992</v>
      </c>
      <c r="H51" s="108" t="n">
        <v>202.581757</v>
      </c>
      <c r="I51" s="108" t="n">
        <v>1759.730728</v>
      </c>
      <c r="J51" s="108" t="n">
        <v>0</v>
      </c>
      <c r="K51" s="108" t="n">
        <v>0</v>
      </c>
      <c r="L51" s="108">
        <f>SUM(M51:R51)</f>
        <v/>
      </c>
      <c r="M51" s="108" t="n">
        <v>3272.465226</v>
      </c>
      <c r="N51" s="108" t="n">
        <v>1488.398618</v>
      </c>
      <c r="O51" s="108" t="n">
        <v>116.619995</v>
      </c>
      <c r="P51" s="108" t="n">
        <v>1489.099214</v>
      </c>
      <c r="Q51" s="108" t="n">
        <v>6.2</v>
      </c>
      <c r="R51" s="108" t="n">
        <v>0</v>
      </c>
      <c r="S51" s="109" t="n">
        <v>8.999999999999999e-06</v>
      </c>
      <c r="T51" s="322" t="n">
        <v>0</v>
      </c>
    </row>
    <row r="52" ht="12.75" customHeight="1" s="426">
      <c r="B52" s="13" t="inlineStr">
        <is>
          <t>AT</t>
        </is>
      </c>
      <c r="C52" s="104" t="inlineStr">
        <is>
          <t>Austria</t>
        </is>
      </c>
      <c r="D52" s="309">
        <f>$D$16</f>
        <v/>
      </c>
      <c r="E52" s="288">
        <f>F52+L52</f>
        <v/>
      </c>
      <c r="F52" s="106">
        <f>SUM(G52:K52)</f>
        <v/>
      </c>
      <c r="G52" s="106" t="n">
        <v>12.751118</v>
      </c>
      <c r="H52" s="106" t="n">
        <v>25.038127</v>
      </c>
      <c r="I52" s="106" t="n">
        <v>24.921717</v>
      </c>
      <c r="J52" s="106" t="n">
        <v>0</v>
      </c>
      <c r="K52" s="106" t="n">
        <v>0</v>
      </c>
      <c r="L52" s="106">
        <f>SUM(M52:R52)</f>
        <v/>
      </c>
      <c r="M52" s="106" t="n">
        <v>322.564938</v>
      </c>
      <c r="N52" s="106" t="n">
        <v>422.765865</v>
      </c>
      <c r="O52" s="106" t="n">
        <v>8</v>
      </c>
      <c r="P52" s="106" t="n">
        <v>108.227117</v>
      </c>
      <c r="Q52" s="106" t="n">
        <v>0</v>
      </c>
      <c r="R52" s="106" t="n">
        <v>0</v>
      </c>
      <c r="S52" s="107" t="n">
        <v>0.000869</v>
      </c>
      <c r="T52" s="289" t="n">
        <v>0</v>
      </c>
    </row>
    <row r="53" ht="12.75" customHeight="1" s="426">
      <c r="C53" s="102" t="n"/>
      <c r="D53" s="316">
        <f>$D$17</f>
        <v/>
      </c>
      <c r="E53" s="321">
        <f>F53+L53</f>
        <v/>
      </c>
      <c r="F53" s="108">
        <f>SUM(G53:K53)</f>
        <v/>
      </c>
      <c r="G53" s="108" t="n">
        <v>0</v>
      </c>
      <c r="H53" s="108" t="n">
        <v>0</v>
      </c>
      <c r="I53" s="108" t="n">
        <v>24.6</v>
      </c>
      <c r="J53" s="108" t="n">
        <v>0</v>
      </c>
      <c r="K53" s="108" t="n">
        <v>0</v>
      </c>
      <c r="L53" s="108">
        <f>SUM(M53:R53)</f>
        <v/>
      </c>
      <c r="M53" s="108" t="n">
        <v>313.538</v>
      </c>
      <c r="N53" s="108" t="n">
        <v>455.117</v>
      </c>
      <c r="O53" s="108" t="n">
        <v>8</v>
      </c>
      <c r="P53" s="108" t="n">
        <v>87.03</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2073.446252</v>
      </c>
      <c r="N54" s="106" t="n">
        <v>1715.122919</v>
      </c>
      <c r="O54" s="106" t="n">
        <v>400.9</v>
      </c>
      <c r="P54" s="106" t="n">
        <v>575.349825</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1906.451127</v>
      </c>
      <c r="N55" s="108" t="n">
        <v>1615.676623</v>
      </c>
      <c r="O55" s="108" t="n">
        <v>296.2</v>
      </c>
      <c r="P55" s="108" t="n">
        <v>472.129925</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23.66</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110</v>
      </c>
      <c r="N58" s="106" t="n">
        <v>33</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110</v>
      </c>
      <c r="N59" s="108" t="n">
        <v>33</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28</v>
      </c>
      <c r="J60" s="106" t="n">
        <v>0</v>
      </c>
      <c r="K60" s="106" t="n">
        <v>0</v>
      </c>
      <c r="L60" s="106">
        <f>SUM(M60:R60)</f>
        <v/>
      </c>
      <c r="M60" s="106" t="n">
        <v>359.84388</v>
      </c>
      <c r="N60" s="106" t="n">
        <v>502.537083</v>
      </c>
      <c r="O60" s="106" t="n">
        <v>168.9</v>
      </c>
      <c r="P60" s="106" t="n">
        <v>158.99109</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528</v>
      </c>
      <c r="N61" s="108" t="n">
        <v>541.262759</v>
      </c>
      <c r="O61" s="108" t="n">
        <v>144.1</v>
      </c>
      <c r="P61" s="108" t="n">
        <v>157.062339</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24.2907</v>
      </c>
      <c r="O62" s="106" t="n">
        <v>0</v>
      </c>
      <c r="P62" s="106" t="n">
        <v>66</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24.722</v>
      </c>
      <c r="O63" s="108" t="n">
        <v>0</v>
      </c>
      <c r="P63" s="108" t="n">
        <v>66</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44</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45</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8.52</v>
      </c>
      <c r="J66" s="106" t="n">
        <v>0</v>
      </c>
      <c r="K66" s="106" t="n">
        <v>0</v>
      </c>
      <c r="L66" s="106">
        <f>SUM(M66:R66)</f>
        <v/>
      </c>
      <c r="M66" s="106" t="n">
        <v>281.5696</v>
      </c>
      <c r="N66" s="106" t="n">
        <v>1303.719481</v>
      </c>
      <c r="O66" s="106" t="n">
        <v>132.2</v>
      </c>
      <c r="P66" s="106" t="n">
        <v>102.5</v>
      </c>
      <c r="Q66" s="106" t="n">
        <v>0</v>
      </c>
      <c r="R66" s="106" t="n">
        <v>0</v>
      </c>
      <c r="S66" s="107" t="n">
        <v>0</v>
      </c>
      <c r="T66" s="289" t="n">
        <v>0</v>
      </c>
    </row>
    <row r="67" ht="12.75" customHeight="1" s="426">
      <c r="C67" s="102" t="n"/>
      <c r="D67" s="316">
        <f>$D$17</f>
        <v/>
      </c>
      <c r="E67" s="321">
        <f>F67+L67</f>
        <v/>
      </c>
      <c r="F67" s="108">
        <f>SUM(G67:K67)</f>
        <v/>
      </c>
      <c r="G67" s="108" t="n">
        <v>0</v>
      </c>
      <c r="H67" s="108" t="n">
        <v>0</v>
      </c>
      <c r="I67" s="108" t="n">
        <v>7.668</v>
      </c>
      <c r="J67" s="108" t="n">
        <v>0</v>
      </c>
      <c r="K67" s="108" t="n">
        <v>0</v>
      </c>
      <c r="L67" s="108">
        <f>SUM(M67:R67)</f>
        <v/>
      </c>
      <c r="M67" s="108" t="n">
        <v>309.463</v>
      </c>
      <c r="N67" s="108" t="n">
        <v>1245.997</v>
      </c>
      <c r="O67" s="108" t="n">
        <v>80.2</v>
      </c>
      <c r="P67" s="108" t="n">
        <v>97.90000000000001</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627.12722</v>
      </c>
      <c r="N68" s="106" t="n">
        <v>251.097364</v>
      </c>
      <c r="O68" s="106" t="n">
        <v>112.7</v>
      </c>
      <c r="P68" s="106" t="n">
        <v>55.2</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547.82397</v>
      </c>
      <c r="N69" s="108" t="n">
        <v>282.576976</v>
      </c>
      <c r="O69" s="108" t="n">
        <v>108.7</v>
      </c>
      <c r="P69" s="108" t="n">
        <v>55.2</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78</v>
      </c>
      <c r="N70" s="106" t="n">
        <v>49</v>
      </c>
      <c r="O70" s="106" t="n">
        <v>0</v>
      </c>
      <c r="P70" s="106" t="n">
        <v>12</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56</v>
      </c>
      <c r="N71" s="108" t="n">
        <v>49</v>
      </c>
      <c r="O71" s="108" t="n">
        <v>0</v>
      </c>
      <c r="P71" s="108" t="n">
        <v>12</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60.763807</v>
      </c>
      <c r="N78" s="106" t="n">
        <v>22.516682</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63.1</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1643.870192</v>
      </c>
      <c r="H80" s="106" t="n">
        <v>2744.402782</v>
      </c>
      <c r="I80" s="106" t="n">
        <v>0</v>
      </c>
      <c r="J80" s="106" t="n">
        <v>0</v>
      </c>
      <c r="K80" s="106" t="n">
        <v>0</v>
      </c>
      <c r="L80" s="106">
        <f>SUM(M80:R80)</f>
        <v/>
      </c>
      <c r="M80" s="106" t="n">
        <v>47</v>
      </c>
      <c r="N80" s="106" t="n">
        <v>22.8114</v>
      </c>
      <c r="O80" s="106" t="n">
        <v>0</v>
      </c>
      <c r="P80" s="106" t="n">
        <v>230.6</v>
      </c>
      <c r="Q80" s="106" t="n">
        <v>0</v>
      </c>
      <c r="R80" s="106" t="n">
        <v>0</v>
      </c>
      <c r="S80" s="107" t="n">
        <v>0.000205</v>
      </c>
      <c r="T80" s="289" t="n">
        <v>0.000209</v>
      </c>
    </row>
    <row r="81" ht="12.75" customHeight="1" s="426">
      <c r="C81" s="102" t="n"/>
      <c r="D81" s="316">
        <f>$D$17</f>
        <v/>
      </c>
      <c r="E81" s="321">
        <f>F81+L81</f>
        <v/>
      </c>
      <c r="F81" s="108">
        <f>SUM(G81:K81)</f>
        <v/>
      </c>
      <c r="G81" s="108" t="n">
        <v>1367.696</v>
      </c>
      <c r="H81" s="108" t="n">
        <v>2402.512</v>
      </c>
      <c r="I81" s="108" t="n">
        <v>0</v>
      </c>
      <c r="J81" s="108" t="n">
        <v>0</v>
      </c>
      <c r="K81" s="108" t="n">
        <v>0</v>
      </c>
      <c r="L81" s="108">
        <f>SUM(M81:R81)</f>
        <v/>
      </c>
      <c r="M81" s="108" t="n">
        <v>73</v>
      </c>
      <c r="N81" s="108" t="n">
        <v>20.139</v>
      </c>
      <c r="O81" s="108" t="n">
        <v>0</v>
      </c>
      <c r="P81" s="108" t="n">
        <v>203.6</v>
      </c>
      <c r="Q81" s="108" t="n">
        <v>0</v>
      </c>
      <c r="R81" s="108" t="n">
        <v>0</v>
      </c>
      <c r="S81" s="109" t="n">
        <v>1.323</v>
      </c>
      <c r="T81" s="322" t="n">
        <v>1.33</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118.090211</v>
      </c>
      <c r="N84" s="106" t="n">
        <v>63.577345</v>
      </c>
      <c r="O84" s="106" t="n">
        <v>0</v>
      </c>
      <c r="P84" s="106" t="n">
        <v>370.7</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99.008605</v>
      </c>
      <c r="N85" s="108" t="n">
        <v>57.762712</v>
      </c>
      <c r="O85" s="108" t="n">
        <v>0</v>
      </c>
      <c r="P85" s="108" t="n">
        <v>337.1</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3081.738212</v>
      </c>
      <c r="J86" s="106" t="n">
        <v>0</v>
      </c>
      <c r="K86" s="106" t="n">
        <v>0</v>
      </c>
      <c r="L86" s="106">
        <f>SUM(M86:R86)</f>
        <v/>
      </c>
      <c r="M86" s="106" t="n">
        <v>8609.763928999999</v>
      </c>
      <c r="N86" s="106" t="n">
        <v>910.815987</v>
      </c>
      <c r="O86" s="106" t="n">
        <v>96.8</v>
      </c>
      <c r="P86" s="106" t="n">
        <v>1843.78813</v>
      </c>
      <c r="Q86" s="106" t="n">
        <v>0</v>
      </c>
      <c r="R86" s="106" t="n">
        <v>0</v>
      </c>
      <c r="S86" s="107" t="n">
        <v>0</v>
      </c>
      <c r="T86" s="289" t="n">
        <v>0</v>
      </c>
    </row>
    <row r="87" ht="12.75" customHeight="1" s="426">
      <c r="C87" s="102" t="n"/>
      <c r="D87" s="316">
        <f>$D$17</f>
        <v/>
      </c>
      <c r="E87" s="321">
        <f>F87+L87</f>
        <v/>
      </c>
      <c r="F87" s="108">
        <f>SUM(G87:K87)</f>
        <v/>
      </c>
      <c r="G87" s="108" t="n">
        <v>0</v>
      </c>
      <c r="H87" s="108" t="n">
        <v>0</v>
      </c>
      <c r="I87" s="108" t="n">
        <v>2083.550419</v>
      </c>
      <c r="J87" s="108" t="n">
        <v>0</v>
      </c>
      <c r="K87" s="108" t="n">
        <v>0</v>
      </c>
      <c r="L87" s="108">
        <f>SUM(M87:R87)</f>
        <v/>
      </c>
      <c r="M87" s="108" t="n">
        <v>6875.591607</v>
      </c>
      <c r="N87" s="108" t="n">
        <v>735.136499</v>
      </c>
      <c r="O87" s="108" t="n">
        <v>81.2</v>
      </c>
      <c r="P87" s="108" t="n">
        <v>1366.194382</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186</v>
      </c>
      <c r="J88" s="106" t="n">
        <v>0</v>
      </c>
      <c r="K88" s="106" t="n">
        <v>0</v>
      </c>
      <c r="L88" s="106">
        <f>SUM(M88:R88)</f>
        <v/>
      </c>
      <c r="M88" s="106" t="n">
        <v>0</v>
      </c>
      <c r="N88" s="106" t="n">
        <v>0</v>
      </c>
      <c r="O88" s="106" t="n">
        <v>42.2</v>
      </c>
      <c r="P88" s="106" t="n">
        <v>66.8</v>
      </c>
      <c r="Q88" s="106" t="n">
        <v>0</v>
      </c>
      <c r="R88" s="106" t="n">
        <v>0</v>
      </c>
      <c r="S88" s="107" t="n">
        <v>0</v>
      </c>
      <c r="T88" s="289" t="n">
        <v>0</v>
      </c>
    </row>
    <row r="89" ht="12.75" customHeight="1" s="426">
      <c r="C89" s="77" t="n"/>
      <c r="D89" s="317">
        <f>$D$17</f>
        <v/>
      </c>
      <c r="E89" s="323">
        <f>F89+L89</f>
        <v/>
      </c>
      <c r="F89" s="324">
        <f>SUM(G89:K89)</f>
        <v/>
      </c>
      <c r="G89" s="324" t="n">
        <v>0</v>
      </c>
      <c r="H89" s="324" t="n">
        <v>0</v>
      </c>
      <c r="I89" s="324" t="n">
        <v>140.8</v>
      </c>
      <c r="J89" s="324" t="n">
        <v>0</v>
      </c>
      <c r="K89" s="324" t="n">
        <v>0</v>
      </c>
      <c r="L89" s="324">
        <f>SUM(M89:R89)</f>
        <v/>
      </c>
      <c r="M89" s="324" t="n">
        <v>0</v>
      </c>
      <c r="N89" s="324" t="n">
        <v>0</v>
      </c>
      <c r="O89" s="324" t="n">
        <v>0</v>
      </c>
      <c r="P89" s="324" t="n">
        <v>59.6</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24</v>
      </c>
      <c r="N93" s="108" t="n">
        <v>18.4</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10825.60442968915</v>
      </c>
      <c r="G12" s="142" t="n">
        <v>6579.226027556136</v>
      </c>
      <c r="H12" s="106" t="n">
        <v>31911.88976572028</v>
      </c>
      <c r="I12" s="106" t="n">
        <v>62951.93215149482</v>
      </c>
      <c r="J12" s="107" t="n">
        <v>16649.85041336685</v>
      </c>
      <c r="K12" s="142" t="n">
        <v>11402.72017168915</v>
      </c>
      <c r="L12" s="106" t="n">
        <v>9968.103074500003</v>
      </c>
      <c r="M12" s="106" t="n">
        <v>6204.09543</v>
      </c>
      <c r="N12" s="289" t="n">
        <v>1348.10732214</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9944.954468</v>
      </c>
      <c r="G13" s="146" t="n">
        <v>7537.057749</v>
      </c>
      <c r="H13" s="147" t="n">
        <v>34972.29246799999</v>
      </c>
      <c r="I13" s="147" t="n">
        <v>62434.937109</v>
      </c>
      <c r="J13" s="148" t="n">
        <v>16710.62765857</v>
      </c>
      <c r="K13" s="146" t="n">
        <v>10427.783222</v>
      </c>
      <c r="L13" s="147" t="n">
        <v>11491.931377</v>
      </c>
      <c r="M13" s="147" t="n">
        <v>5970.195178000002</v>
      </c>
      <c r="N13" s="291" t="n">
        <v>1398.111866</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7062.190550087031</v>
      </c>
      <c r="G14" s="142" t="n">
        <v>404.352488</v>
      </c>
      <c r="H14" s="106" t="n">
        <v>27882.18095507</v>
      </c>
      <c r="I14" s="106" t="n">
        <v>57444.01579831</v>
      </c>
      <c r="J14" s="107" t="n">
        <v>14976.642618</v>
      </c>
      <c r="K14" s="142" t="n">
        <v>7277.773908087031</v>
      </c>
      <c r="L14" s="106" t="n">
        <v>9118.595095000001</v>
      </c>
      <c r="M14" s="106" t="n">
        <v>4421.169844999999</v>
      </c>
      <c r="N14" s="289" t="n">
        <v>918.63970614</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6672.995140999999</v>
      </c>
      <c r="G15" s="146" t="n">
        <v>632.663536</v>
      </c>
      <c r="H15" s="147" t="n">
        <v>30292.140376</v>
      </c>
      <c r="I15" s="147" t="n">
        <v>57053.08616400001</v>
      </c>
      <c r="J15" s="148" t="n">
        <v>14882.37059957</v>
      </c>
      <c r="K15" s="146" t="n">
        <v>6782.99602</v>
      </c>
      <c r="L15" s="147" t="n">
        <v>9604.264305999999</v>
      </c>
      <c r="M15" s="147" t="n">
        <v>4866.425178000001</v>
      </c>
      <c r="N15" s="291" t="n">
        <v>989.4828659999999</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182.75863468</v>
      </c>
      <c r="G16" s="142" t="n">
        <v>75</v>
      </c>
      <c r="H16" s="106" t="n">
        <v>98</v>
      </c>
      <c r="I16" s="106" t="n">
        <v>0</v>
      </c>
      <c r="J16" s="107" t="n">
        <v>125</v>
      </c>
      <c r="K16" s="142" t="n">
        <v>151.75863468</v>
      </c>
      <c r="L16" s="106" t="n">
        <v>111.6563325</v>
      </c>
      <c r="M16" s="106" t="n">
        <v>735.6851800000001</v>
      </c>
      <c r="N16" s="289" t="n">
        <v>81</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165.813795</v>
      </c>
      <c r="G17" s="146" t="n">
        <v>230</v>
      </c>
      <c r="H17" s="147" t="n">
        <v>98</v>
      </c>
      <c r="I17" s="147" t="n">
        <v>0</v>
      </c>
      <c r="J17" s="148" t="n">
        <v>0.9</v>
      </c>
      <c r="K17" s="146" t="n">
        <v>96.534795</v>
      </c>
      <c r="L17" s="147" t="n">
        <v>307.717402</v>
      </c>
      <c r="M17" s="147" t="n">
        <v>804.1</v>
      </c>
      <c r="N17" s="291" t="n">
        <v>87</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474.5626523477226</v>
      </c>
      <c r="G20" s="142" t="n">
        <v>0</v>
      </c>
      <c r="H20" s="106" t="n">
        <v>0</v>
      </c>
      <c r="I20" s="106" t="n">
        <v>0</v>
      </c>
      <c r="J20" s="107" t="n">
        <v>0</v>
      </c>
      <c r="K20" s="142" t="n">
        <v>322.4166523477226</v>
      </c>
      <c r="L20" s="106" t="n">
        <v>0</v>
      </c>
      <c r="M20" s="106" t="n">
        <v>0</v>
      </c>
      <c r="N20" s="289" t="n">
        <v>172.546</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409.772802</v>
      </c>
      <c r="G21" s="146" t="n">
        <v>0</v>
      </c>
      <c r="H21" s="147" t="n">
        <v>0</v>
      </c>
      <c r="I21" s="147" t="n">
        <v>0</v>
      </c>
      <c r="J21" s="148" t="n">
        <v>0</v>
      </c>
      <c r="K21" s="146" t="n">
        <v>203.973802</v>
      </c>
      <c r="L21" s="147" t="n">
        <v>0</v>
      </c>
      <c r="M21" s="147" t="n">
        <v>29.07</v>
      </c>
      <c r="N21" s="291" t="n">
        <v>176.729</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1.37999</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63.33898143</v>
      </c>
      <c r="G24" s="142" t="n">
        <v>10</v>
      </c>
      <c r="H24" s="106" t="n">
        <v>0</v>
      </c>
      <c r="I24" s="106" t="n">
        <v>108.15000001</v>
      </c>
      <c r="J24" s="107" t="n">
        <v>29</v>
      </c>
      <c r="K24" s="142" t="n">
        <v>63.33898143</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25.027962</v>
      </c>
      <c r="G25" s="146" t="n">
        <v>9</v>
      </c>
      <c r="H25" s="147" t="n">
        <v>0</v>
      </c>
      <c r="I25" s="147" t="n">
        <v>116.883333</v>
      </c>
      <c r="J25" s="148" t="n">
        <v>45</v>
      </c>
      <c r="K25" s="146" t="n">
        <v>25.027962</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781.1450887870369</v>
      </c>
      <c r="G26" s="142" t="n">
        <v>292.91</v>
      </c>
      <c r="H26" s="106" t="n">
        <v>943.8668173</v>
      </c>
      <c r="I26" s="106" t="n">
        <v>1999.954187</v>
      </c>
      <c r="J26" s="107" t="n">
        <v>854.15</v>
      </c>
      <c r="K26" s="142" t="n">
        <v>925.2450887870369</v>
      </c>
      <c r="L26" s="106" t="n">
        <v>57</v>
      </c>
      <c r="M26" s="106" t="n">
        <v>274.48</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611.6382600000001</v>
      </c>
      <c r="G27" s="146" t="n">
        <v>257.7</v>
      </c>
      <c r="H27" s="147" t="n">
        <v>1045.160867</v>
      </c>
      <c r="I27" s="147" t="n">
        <v>1821.162</v>
      </c>
      <c r="J27" s="148" t="n">
        <v>900.1</v>
      </c>
      <c r="K27" s="146" t="n">
        <v>900.93826</v>
      </c>
      <c r="L27" s="147" t="n">
        <v>86</v>
      </c>
      <c r="M27" s="147" t="n">
        <v>147</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45</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185</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539.233898194501</v>
      </c>
      <c r="G30" s="142" t="n">
        <v>0</v>
      </c>
      <c r="H30" s="106" t="n">
        <v>27.9875</v>
      </c>
      <c r="I30" s="106" t="n">
        <v>2181.9389216308</v>
      </c>
      <c r="J30" s="107" t="n">
        <v>56.6</v>
      </c>
      <c r="K30" s="142" t="n">
        <v>539.233898194501</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557.299325</v>
      </c>
      <c r="G31" s="146" t="n">
        <v>0</v>
      </c>
      <c r="H31" s="147" t="n">
        <v>12</v>
      </c>
      <c r="I31" s="147" t="n">
        <v>2350.16361</v>
      </c>
      <c r="J31" s="148" t="n">
        <v>58.1</v>
      </c>
      <c r="K31" s="146" t="n">
        <v>557.299325</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157.9952639225708</v>
      </c>
      <c r="H34" s="106" t="n">
        <v>610.96582462</v>
      </c>
      <c r="I34" s="106" t="n">
        <v>485.60625746</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251.790981</v>
      </c>
      <c r="H35" s="147" t="n">
        <v>602.907417</v>
      </c>
      <c r="I35" s="147" t="n">
        <v>423.875788</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20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97.83699999999999</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120.809</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38.4</v>
      </c>
      <c r="H42" s="106" t="n">
        <v>0</v>
      </c>
      <c r="I42" s="106" t="n">
        <v>0</v>
      </c>
      <c r="J42" s="107" t="n">
        <v>128.2</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1.1</v>
      </c>
      <c r="G43" s="146" t="n">
        <v>38.4</v>
      </c>
      <c r="H43" s="147" t="n">
        <v>0</v>
      </c>
      <c r="I43" s="147" t="n">
        <v>0</v>
      </c>
      <c r="J43" s="148" t="n">
        <v>183.4</v>
      </c>
      <c r="K43" s="146" t="n">
        <v>1.052875</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273.087965</v>
      </c>
      <c r="G46" s="142" t="n">
        <v>0</v>
      </c>
      <c r="H46" s="106" t="n">
        <v>0</v>
      </c>
      <c r="I46" s="106" t="n">
        <v>0</v>
      </c>
      <c r="J46" s="107" t="n">
        <v>0</v>
      </c>
      <c r="K46" s="142" t="n">
        <v>273.087965</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263.213768</v>
      </c>
      <c r="G47" s="146" t="n">
        <v>21.1</v>
      </c>
      <c r="H47" s="147" t="n">
        <v>0</v>
      </c>
      <c r="I47" s="147" t="n">
        <v>0</v>
      </c>
      <c r="J47" s="148" t="n">
        <v>0</v>
      </c>
      <c r="K47" s="146" t="n">
        <v>263.213768</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60.20676510999999</v>
      </c>
      <c r="G48" s="142" t="n">
        <v>4809.236187</v>
      </c>
      <c r="H48" s="106" t="n">
        <v>110.57148</v>
      </c>
      <c r="I48" s="106" t="n">
        <v>78.00699999999999</v>
      </c>
      <c r="J48" s="107" t="n">
        <v>0</v>
      </c>
      <c r="K48" s="142" t="n">
        <v>480.20676511</v>
      </c>
      <c r="L48" s="106" t="n">
        <v>266</v>
      </c>
      <c r="M48" s="106" t="n">
        <v>722.760405</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93.36369599999998</v>
      </c>
      <c r="G49" s="146" t="n">
        <v>4828.43145</v>
      </c>
      <c r="H49" s="147" t="n">
        <v>174.224452</v>
      </c>
      <c r="I49" s="147" t="n">
        <v>18.81</v>
      </c>
      <c r="J49" s="148" t="n">
        <v>0</v>
      </c>
      <c r="K49" s="146" t="n">
        <v>533.363696</v>
      </c>
      <c r="L49" s="147" t="n">
        <v>1063.2</v>
      </c>
      <c r="M49" s="147" t="n">
        <v>61</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46.4</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98.94</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120</v>
      </c>
      <c r="H52" s="106" t="n">
        <v>0</v>
      </c>
      <c r="I52" s="106" t="n">
        <v>0</v>
      </c>
      <c r="J52" s="107" t="n">
        <v>180</v>
      </c>
      <c r="K52" s="142" t="n">
        <v>0</v>
      </c>
      <c r="L52" s="106" t="n">
        <v>120</v>
      </c>
      <c r="M52" s="106" t="n">
        <v>50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400</v>
      </c>
      <c r="H53" s="147" t="n">
        <v>0</v>
      </c>
      <c r="I53" s="147" t="n">
        <v>0</v>
      </c>
      <c r="J53" s="148" t="n">
        <v>180</v>
      </c>
      <c r="K53" s="146" t="n">
        <v>0</v>
      </c>
      <c r="L53" s="147" t="n">
        <v>133</v>
      </c>
      <c r="M53" s="147" t="n">
        <v>50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123.09908956</v>
      </c>
      <c r="G56" s="142" t="n">
        <v>0</v>
      </c>
      <c r="H56" s="106" t="n">
        <v>0</v>
      </c>
      <c r="I56" s="106" t="n">
        <v>8</v>
      </c>
      <c r="J56" s="107" t="n">
        <v>0</v>
      </c>
      <c r="K56" s="142" t="n">
        <v>123.09908956</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124.305525</v>
      </c>
      <c r="G57" s="146" t="n">
        <v>0</v>
      </c>
      <c r="H57" s="147" t="n">
        <v>0</v>
      </c>
      <c r="I57" s="147" t="n">
        <v>8</v>
      </c>
      <c r="J57" s="148" t="n">
        <v>0</v>
      </c>
      <c r="K57" s="146" t="n">
        <v>124.305525</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10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20</v>
      </c>
      <c r="H61" s="147" t="n">
        <v>0</v>
      </c>
      <c r="I61" s="147" t="n">
        <v>0</v>
      </c>
      <c r="J61" s="148" t="n">
        <v>0</v>
      </c>
      <c r="K61" s="146" t="n">
        <v>26</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315</v>
      </c>
      <c r="H62" s="106" t="n">
        <v>745.62486774</v>
      </c>
      <c r="I62" s="106" t="n">
        <v>60.848725</v>
      </c>
      <c r="J62" s="107" t="n">
        <v>46.2</v>
      </c>
      <c r="K62" s="142" t="n">
        <v>0</v>
      </c>
      <c r="L62" s="106" t="n">
        <v>40.44</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275</v>
      </c>
      <c r="H63" s="147" t="n">
        <v>1320.018618</v>
      </c>
      <c r="I63" s="147" t="n">
        <v>62</v>
      </c>
      <c r="J63" s="148" t="n">
        <v>59.2</v>
      </c>
      <c r="K63" s="146" t="n">
        <v>0</v>
      </c>
      <c r="L63" s="147" t="n">
        <v>44.54</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45</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40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51.2925728354534</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93.181622</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69.54183337000001</v>
      </c>
      <c r="G74" s="142" t="n">
        <v>0</v>
      </c>
      <c r="H74" s="106" t="n">
        <v>0</v>
      </c>
      <c r="I74" s="106" t="n">
        <v>0</v>
      </c>
      <c r="J74" s="107" t="n">
        <v>0</v>
      </c>
      <c r="K74" s="142" t="n">
        <v>69.54183337000001</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37.5</v>
      </c>
      <c r="G75" s="146" t="n">
        <v>0</v>
      </c>
      <c r="H75" s="147" t="n">
        <v>0</v>
      </c>
      <c r="I75" s="147" t="n">
        <v>0</v>
      </c>
      <c r="J75" s="148" t="n">
        <v>0</v>
      </c>
      <c r="K75" s="146" t="n">
        <v>37.5</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559.9172586312719</v>
      </c>
      <c r="G76" s="142" t="n">
        <v>0</v>
      </c>
      <c r="H76" s="106" t="n">
        <v>977.451004540948</v>
      </c>
      <c r="I76" s="106" t="n">
        <v>104.591569919464</v>
      </c>
      <c r="J76" s="107" t="n">
        <v>0</v>
      </c>
      <c r="K76" s="142" t="n">
        <v>548.0172586312719</v>
      </c>
      <c r="L76" s="106" t="n">
        <v>100</v>
      </c>
      <c r="M76" s="106" t="n">
        <v>0</v>
      </c>
      <c r="N76" s="289" t="n">
        <v>11.9</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434.439031</v>
      </c>
      <c r="G77" s="146" t="n">
        <v>0</v>
      </c>
      <c r="H77" s="147" t="n">
        <v>1001.973684</v>
      </c>
      <c r="I77" s="147" t="n">
        <v>92.89012</v>
      </c>
      <c r="J77" s="148" t="n">
        <v>0</v>
      </c>
      <c r="K77" s="146" t="n">
        <v>310.092031</v>
      </c>
      <c r="L77" s="147" t="n">
        <v>111.747</v>
      </c>
      <c r="M77" s="147" t="n">
        <v>12.6</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166</v>
      </c>
      <c r="H78" s="106" t="n">
        <v>42</v>
      </c>
      <c r="I78" s="106" t="n">
        <v>90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181</v>
      </c>
      <c r="H79" s="147" t="n">
        <v>42</v>
      </c>
      <c r="I79" s="147" t="n">
        <v>90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69</v>
      </c>
      <c r="G80" s="142" t="n">
        <v>17.6395157981124</v>
      </c>
      <c r="H80" s="106" t="n">
        <v>373.8994954493229</v>
      </c>
      <c r="I80" s="106" t="n">
        <v>11.030315</v>
      </c>
      <c r="J80" s="107" t="n">
        <v>0</v>
      </c>
      <c r="K80" s="142" t="n">
        <v>0</v>
      </c>
      <c r="L80" s="106" t="n">
        <v>154.411647</v>
      </c>
      <c r="M80" s="106" t="n">
        <v>0</v>
      </c>
      <c r="N80" s="289" t="n">
        <v>69</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73</v>
      </c>
      <c r="G81" s="146" t="n">
        <v>14.85016</v>
      </c>
      <c r="H81" s="147" t="n">
        <v>291.080068</v>
      </c>
      <c r="I81" s="147" t="n">
        <v>21.712515</v>
      </c>
      <c r="J81" s="148" t="n">
        <v>29.7</v>
      </c>
      <c r="K81" s="146" t="n">
        <v>0</v>
      </c>
      <c r="L81" s="147" t="n">
        <v>141.462669</v>
      </c>
      <c r="M81" s="147" t="n">
        <v>0</v>
      </c>
      <c r="N81" s="291" t="n">
        <v>73</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362.287716</v>
      </c>
      <c r="G82" s="142" t="n">
        <v>0</v>
      </c>
      <c r="H82" s="106" t="n">
        <v>99.34182100000001</v>
      </c>
      <c r="I82" s="106" t="n">
        <v>281.952377164547</v>
      </c>
      <c r="J82" s="107" t="n">
        <v>31.7534383668445</v>
      </c>
      <c r="K82" s="142" t="n">
        <v>328.7661000000001</v>
      </c>
      <c r="L82" s="106" t="n">
        <v>0</v>
      </c>
      <c r="M82" s="106" t="n">
        <v>0</v>
      </c>
      <c r="N82" s="289" t="n">
        <v>95.02161599999999</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311.395</v>
      </c>
      <c r="G83" s="146" t="n">
        <v>0</v>
      </c>
      <c r="H83" s="147" t="n">
        <v>92.786986</v>
      </c>
      <c r="I83" s="147" t="n">
        <v>254.164589</v>
      </c>
      <c r="J83" s="148" t="n">
        <v>27.712568</v>
      </c>
      <c r="K83" s="146" t="n">
        <v>311.395</v>
      </c>
      <c r="L83" s="147" t="n">
        <v>0</v>
      </c>
      <c r="M83" s="147" t="n">
        <v>0</v>
      </c>
      <c r="N83" s="291" t="n">
        <v>71.90000000000001</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161.304357</v>
      </c>
      <c r="K86" s="142" t="n">
        <v>50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167.144491</v>
      </c>
      <c r="K87" s="146" t="n">
        <v>50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205.233996491588</v>
      </c>
      <c r="G88" s="142" t="n">
        <v>0</v>
      </c>
      <c r="H88" s="106" t="n">
        <v>0</v>
      </c>
      <c r="I88" s="106" t="n">
        <v>0</v>
      </c>
      <c r="J88" s="107" t="n">
        <v>61</v>
      </c>
      <c r="K88" s="142" t="n">
        <v>205.233996491588</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164.090163</v>
      </c>
      <c r="G89" s="339" t="n">
        <v>0</v>
      </c>
      <c r="H89" s="293" t="n">
        <v>0</v>
      </c>
      <c r="I89" s="293" t="n">
        <v>0</v>
      </c>
      <c r="J89" s="340" t="n">
        <v>177</v>
      </c>
      <c r="K89" s="339" t="n">
        <v>164.090163</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12.1212</v>
      </c>
      <c r="Q12" s="106" t="n">
        <v>0.0612</v>
      </c>
      <c r="R12" s="106" t="n">
        <v>0</v>
      </c>
      <c r="S12" s="144" t="n">
        <v>0</v>
      </c>
      <c r="T12" s="143">
        <f>SUM(U12:X12)</f>
        <v/>
      </c>
      <c r="U12" s="106" t="n">
        <v>19.7888</v>
      </c>
      <c r="V12" s="106" t="n">
        <v>0.2233</v>
      </c>
      <c r="W12" s="106" t="n">
        <v>0.0086</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10.131</v>
      </c>
      <c r="Q13" s="147" t="n">
        <v>0.059</v>
      </c>
      <c r="R13" s="147" t="n">
        <v>0.005</v>
      </c>
      <c r="S13" s="150" t="n">
        <v>0.193</v>
      </c>
      <c r="T13" s="149">
        <f>SUM(U13:X13)</f>
        <v/>
      </c>
      <c r="U13" s="147" t="n">
        <v>45.818</v>
      </c>
      <c r="V13" s="147" t="n">
        <v>0.139</v>
      </c>
      <c r="W13" s="147" t="n">
        <v>0.016</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8.2875</v>
      </c>
      <c r="Q14" s="106" t="n">
        <v>0.0612</v>
      </c>
      <c r="R14" s="106" t="n">
        <v>0</v>
      </c>
      <c r="S14" s="144" t="n">
        <v>0</v>
      </c>
      <c r="T14" s="143">
        <f>SUM(U14:X14)</f>
        <v/>
      </c>
      <c r="U14" s="106" t="n">
        <v>1.7</v>
      </c>
      <c r="V14" s="106" t="n">
        <v>0.2233</v>
      </c>
      <c r="W14" s="106" t="n">
        <v>0.0086</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9.768000000000001</v>
      </c>
      <c r="Q15" s="147" t="n">
        <v>0.059</v>
      </c>
      <c r="R15" s="147" t="n">
        <v>0.005</v>
      </c>
      <c r="S15" s="150" t="n">
        <v>0.193</v>
      </c>
      <c r="T15" s="149">
        <f>SUM(U15:X15)</f>
        <v/>
      </c>
      <c r="U15" s="147" t="n">
        <v>40.88</v>
      </c>
      <c r="V15" s="147" t="n">
        <v>0.139</v>
      </c>
      <c r="W15" s="147" t="n">
        <v>0.016</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3.4468</v>
      </c>
      <c r="Q26" s="106" t="n">
        <v>0</v>
      </c>
      <c r="R26" s="106" t="n">
        <v>0</v>
      </c>
      <c r="S26" s="144" t="n">
        <v>0</v>
      </c>
      <c r="T26" s="143">
        <f>SUM(U26:X26)</f>
        <v/>
      </c>
      <c r="U26" s="106" t="n">
        <v>14.1059</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0.3869</v>
      </c>
      <c r="Q46" s="106" t="n">
        <v>0</v>
      </c>
      <c r="R46" s="106" t="n">
        <v>0</v>
      </c>
      <c r="S46" s="144" t="n">
        <v>0</v>
      </c>
      <c r="T46" s="143">
        <f>SUM(U46:X46)</f>
        <v/>
      </c>
      <c r="U46" s="106" t="n">
        <v>3.9829</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0.363</v>
      </c>
      <c r="Q47" s="147" t="n">
        <v>0</v>
      </c>
      <c r="R47" s="147" t="n">
        <v>0</v>
      </c>
      <c r="S47" s="150" t="n">
        <v>0</v>
      </c>
      <c r="T47" s="149">
        <f>SUM(U47:X47)</f>
        <v/>
      </c>
      <c r="U47" s="147" t="n">
        <v>4.938</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2328.10007653</v>
      </c>
      <c r="G12" s="160" t="n">
        <v>0</v>
      </c>
      <c r="H12" s="161" t="n">
        <v>0</v>
      </c>
      <c r="I12" s="302" t="n">
        <v>0</v>
      </c>
    </row>
    <row r="13" ht="12.75" customHeight="1" s="426">
      <c r="C13" s="78" t="n"/>
      <c r="D13" s="310">
        <f>"year "&amp;(AktJahr-1)</f>
        <v/>
      </c>
      <c r="E13" s="290">
        <f>SUM(F13:G13)</f>
        <v/>
      </c>
      <c r="F13" s="163" t="n">
        <v>2002.6</v>
      </c>
      <c r="G13" s="164" t="n">
        <v>0</v>
      </c>
      <c r="H13" s="165" t="n">
        <v>0</v>
      </c>
      <c r="I13" s="303" t="n">
        <v>0</v>
      </c>
    </row>
    <row r="14" ht="12.75" customHeight="1" s="426">
      <c r="B14" s="13" t="inlineStr">
        <is>
          <t>DE</t>
        </is>
      </c>
      <c r="C14" s="104" t="inlineStr">
        <is>
          <t>Germany</t>
        </is>
      </c>
      <c r="D14" s="309">
        <f>$D$12</f>
        <v/>
      </c>
      <c r="E14" s="288">
        <f>SUM(F14:G14)</f>
        <v/>
      </c>
      <c r="F14" s="159" t="n">
        <v>221.08662904</v>
      </c>
      <c r="G14" s="160" t="n">
        <v>0</v>
      </c>
      <c r="H14" s="166" t="n">
        <v>0</v>
      </c>
      <c r="I14" s="304" t="n">
        <v>0</v>
      </c>
    </row>
    <row r="15" ht="12.75" customHeight="1" s="426">
      <c r="C15" s="78" t="n"/>
      <c r="D15" s="310">
        <f>$D$13</f>
        <v/>
      </c>
      <c r="E15" s="290">
        <f>SUM(F15:G15)</f>
        <v/>
      </c>
      <c r="F15" s="163" t="n">
        <v>240.1</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6.686163359999999</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27.14127454</v>
      </c>
      <c r="G42" s="160" t="n">
        <v>0</v>
      </c>
      <c r="H42" s="166" t="n">
        <v>0</v>
      </c>
      <c r="I42" s="304" t="n">
        <v>0</v>
      </c>
    </row>
    <row r="43" ht="12.75" customHeight="1" s="426">
      <c r="C43" s="78" t="n"/>
      <c r="D43" s="310">
        <f>$D$13</f>
        <v/>
      </c>
      <c r="E43" s="290">
        <f>SUM(F43:G43)</f>
        <v/>
      </c>
      <c r="F43" s="163" t="n">
        <v>25.6</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11.3531093</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124.97659144</v>
      </c>
      <c r="G114" s="160" t="n">
        <v>0</v>
      </c>
      <c r="H114" s="166" t="n">
        <v>0</v>
      </c>
      <c r="I114" s="304" t="n">
        <v>0</v>
      </c>
    </row>
    <row r="115" ht="12.75" customHeight="1" s="426">
      <c r="C115" s="78" t="n"/>
      <c r="D115" s="310">
        <f>$D$13</f>
        <v/>
      </c>
      <c r="E115" s="290">
        <f>SUM(F115:G115)</f>
        <v/>
      </c>
      <c r="F115" s="163" t="n">
        <v>72.90000000000001</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102.95724348</v>
      </c>
      <c r="G118" s="160" t="n">
        <v>0</v>
      </c>
      <c r="H118" s="166" t="n">
        <v>0</v>
      </c>
      <c r="I118" s="304" t="n">
        <v>0</v>
      </c>
    </row>
    <row r="119" ht="12.75" customHeight="1" s="426">
      <c r="C119" s="78" t="n"/>
      <c r="D119" s="310">
        <f>$D$13</f>
        <v/>
      </c>
      <c r="E119" s="290">
        <f>SUM(F119:G119)</f>
        <v/>
      </c>
      <c r="F119" s="163" t="n">
        <v>105.7</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1</v>
      </c>
      <c r="G157" s="164" t="n">
        <v>0</v>
      </c>
      <c r="H157" s="166" t="n">
        <v>0</v>
      </c>
      <c r="I157" s="304" t="n">
        <v>0</v>
      </c>
    </row>
    <row r="158" ht="12.75" customHeight="1" s="426">
      <c r="B158" s="13" t="inlineStr">
        <is>
          <t>IE</t>
        </is>
      </c>
      <c r="C158" s="104" t="inlineStr">
        <is>
          <t>Great Britain</t>
        </is>
      </c>
      <c r="D158" s="309">
        <f>$D$12</f>
        <v/>
      </c>
      <c r="E158" s="288">
        <f>SUM(F158:G158)</f>
        <v/>
      </c>
      <c r="F158" s="159" t="n">
        <v>38.34524157</v>
      </c>
      <c r="G158" s="160" t="n">
        <v>0</v>
      </c>
      <c r="H158" s="166" t="n">
        <v>0</v>
      </c>
      <c r="I158" s="304" t="n">
        <v>0</v>
      </c>
    </row>
    <row r="159" ht="12.75" customHeight="1" s="426">
      <c r="C159" s="78" t="n"/>
      <c r="D159" s="310">
        <f>$D$13</f>
        <v/>
      </c>
      <c r="E159" s="290">
        <f>SUM(F159:G159)</f>
        <v/>
      </c>
      <c r="F159" s="163" t="n">
        <v>36.9</v>
      </c>
      <c r="G159" s="164" t="n">
        <v>0</v>
      </c>
      <c r="H159" s="166" t="n">
        <v>0</v>
      </c>
      <c r="I159" s="304" t="n">
        <v>0</v>
      </c>
    </row>
    <row r="160" ht="12.75" customHeight="1" s="426">
      <c r="B160" s="13" t="inlineStr">
        <is>
          <t>IS</t>
        </is>
      </c>
      <c r="C160" s="104" t="inlineStr">
        <is>
          <t>Greece</t>
        </is>
      </c>
      <c r="D160" s="309">
        <f>$D$12</f>
        <v/>
      </c>
      <c r="E160" s="288">
        <f>SUM(F160:G160)</f>
        <v/>
      </c>
      <c r="F160" s="159" t="n">
        <v>20.33036073</v>
      </c>
      <c r="G160" s="160" t="n">
        <v>0</v>
      </c>
      <c r="H160" s="166" t="n">
        <v>0</v>
      </c>
      <c r="I160" s="304" t="n">
        <v>0</v>
      </c>
    </row>
    <row r="161" ht="12.75" customHeight="1" s="426">
      <c r="C161" s="78" t="n"/>
      <c r="D161" s="310">
        <f>$D$13</f>
        <v/>
      </c>
      <c r="E161" s="290">
        <f>SUM(F161:G161)</f>
        <v/>
      </c>
      <c r="F161" s="163" t="n">
        <v>23</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85.26813817</v>
      </c>
      <c r="G182" s="160" t="n">
        <v>0</v>
      </c>
      <c r="H182" s="166" t="n">
        <v>0</v>
      </c>
      <c r="I182" s="304" t="n">
        <v>0</v>
      </c>
    </row>
    <row r="183" ht="12.75" customHeight="1" s="426">
      <c r="C183" s="78" t="n"/>
      <c r="D183" s="310">
        <f>$D$13</f>
        <v/>
      </c>
      <c r="E183" s="290">
        <f>SUM(F183:G183)</f>
        <v/>
      </c>
      <c r="F183" s="163" t="n">
        <v>112.6</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586.00461633</v>
      </c>
      <c r="G234" s="160" t="n">
        <v>0</v>
      </c>
      <c r="H234" s="166" t="n">
        <v>0</v>
      </c>
      <c r="I234" s="304" t="n">
        <v>0</v>
      </c>
    </row>
    <row r="235" ht="12.75" customHeight="1" s="426">
      <c r="C235" s="78" t="n"/>
      <c r="D235" s="310">
        <f>$D$13</f>
        <v/>
      </c>
      <c r="E235" s="290">
        <f>SUM(F235:G235)</f>
        <v/>
      </c>
      <c r="F235" s="163" t="n">
        <v>403.9</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193.14854104</v>
      </c>
      <c r="G258" s="160" t="n">
        <v>0</v>
      </c>
      <c r="H258" s="166" t="n">
        <v>0</v>
      </c>
      <c r="I258" s="304" t="n">
        <v>0</v>
      </c>
    </row>
    <row r="259" ht="12.75" customHeight="1" s="426">
      <c r="C259" s="78" t="n"/>
      <c r="D259" s="310">
        <f>$D$13</f>
        <v/>
      </c>
      <c r="E259" s="290">
        <f>SUM(F259:G259)</f>
        <v/>
      </c>
      <c r="F259" s="163" t="n">
        <v>171.5</v>
      </c>
      <c r="G259" s="164" t="n">
        <v>0</v>
      </c>
      <c r="H259" s="166" t="n">
        <v>0</v>
      </c>
      <c r="I259" s="304" t="n">
        <v>0</v>
      </c>
    </row>
    <row r="260" ht="12.75" customHeight="1" s="426">
      <c r="B260" s="13" t="inlineStr">
        <is>
          <t>MD</t>
        </is>
      </c>
      <c r="C260" s="104" t="inlineStr">
        <is>
          <t>Marshall Islands</t>
        </is>
      </c>
      <c r="D260" s="309">
        <f>$D$12</f>
        <v/>
      </c>
      <c r="E260" s="288">
        <f>SUM(F260:G260)</f>
        <v/>
      </c>
      <c r="F260" s="159" t="n">
        <v>586.00461633</v>
      </c>
      <c r="G260" s="160" t="n">
        <v>0</v>
      </c>
      <c r="H260" s="166" t="n">
        <v>0</v>
      </c>
      <c r="I260" s="304" t="n">
        <v>0</v>
      </c>
    </row>
    <row r="261" ht="12.75" customHeight="1" s="426">
      <c r="C261" s="78" t="n"/>
      <c r="D261" s="310">
        <f>$D$13</f>
        <v/>
      </c>
      <c r="E261" s="290">
        <f>SUM(F261:G261)</f>
        <v/>
      </c>
      <c r="F261" s="163" t="n">
        <v>493.8</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201.1069926</v>
      </c>
      <c r="G310" s="160" t="n">
        <v>0</v>
      </c>
      <c r="H310" s="166" t="n">
        <v>0</v>
      </c>
      <c r="I310" s="304" t="n">
        <v>0</v>
      </c>
    </row>
    <row r="311" ht="12.75" customHeight="1" s="426">
      <c r="C311" s="78" t="n"/>
      <c r="D311" s="310">
        <f>$D$13</f>
        <v/>
      </c>
      <c r="E311" s="290">
        <f>SUM(F311:G311)</f>
        <v/>
      </c>
      <c r="F311" s="163" t="n">
        <v>164.2</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123.6905586</v>
      </c>
      <c r="G356" s="160" t="n">
        <v>0</v>
      </c>
      <c r="H356" s="166" t="n">
        <v>0</v>
      </c>
      <c r="I356" s="304" t="n">
        <v>0</v>
      </c>
    </row>
    <row r="357" ht="12.75" customHeight="1" s="426">
      <c r="C357" s="78" t="n"/>
      <c r="D357" s="310">
        <f>$D$13</f>
        <v/>
      </c>
      <c r="E357" s="290">
        <f>SUM(F357:G357)</f>
        <v/>
      </c>
      <c r="F357" s="163" t="n">
        <v>151.4</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13881.358775</v>
      </c>
      <c r="F13" s="106" t="n">
        <v>309</v>
      </c>
      <c r="G13" s="106" t="n">
        <v>20</v>
      </c>
      <c r="H13" s="144" t="n">
        <v>3207.235007</v>
      </c>
      <c r="I13" s="106" t="n">
        <v>96</v>
      </c>
      <c r="J13" s="289" t="n">
        <v>9658.123768000001</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10447.309034</v>
      </c>
      <c r="F15" s="106" t="n">
        <v>239.4</v>
      </c>
      <c r="G15" s="106" t="n">
        <v>0</v>
      </c>
      <c r="H15" s="144" t="n">
        <v>2816.15</v>
      </c>
      <c r="I15" s="106" t="n">
        <v>0</v>
      </c>
      <c r="J15" s="289" t="n">
        <v>6684.759034000001</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48.16500000000001</v>
      </c>
      <c r="F17" s="106" t="n">
        <v>0</v>
      </c>
      <c r="G17" s="106" t="n">
        <v>0</v>
      </c>
      <c r="H17" s="144" t="n">
        <v>0</v>
      </c>
      <c r="I17" s="106" t="n">
        <v>0</v>
      </c>
      <c r="J17" s="289" t="n">
        <v>48.16500000000001</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35</v>
      </c>
      <c r="F21" s="106" t="n">
        <v>0</v>
      </c>
      <c r="G21" s="106" t="n">
        <v>0</v>
      </c>
      <c r="H21" s="144" t="n">
        <v>0</v>
      </c>
      <c r="I21" s="106" t="n">
        <v>0</v>
      </c>
      <c r="J21" s="289" t="n">
        <v>35</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2</v>
      </c>
      <c r="F23" s="106" t="n">
        <v>0</v>
      </c>
      <c r="G23" s="106" t="n">
        <v>0</v>
      </c>
      <c r="H23" s="144" t="n">
        <v>0</v>
      </c>
      <c r="I23" s="106" t="n">
        <v>0</v>
      </c>
      <c r="J23" s="289" t="n">
        <v>2</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60</v>
      </c>
      <c r="F25" s="106" t="n">
        <v>0</v>
      </c>
      <c r="G25" s="106" t="n">
        <v>0</v>
      </c>
      <c r="H25" s="144" t="n">
        <v>0</v>
      </c>
      <c r="I25" s="106" t="n">
        <v>0</v>
      </c>
      <c r="J25" s="289" t="n">
        <v>60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183</v>
      </c>
      <c r="F27" s="106" t="n">
        <v>0</v>
      </c>
      <c r="G27" s="106" t="n">
        <v>0</v>
      </c>
      <c r="H27" s="144" t="n">
        <v>0</v>
      </c>
      <c r="I27" s="106" t="n">
        <v>0</v>
      </c>
      <c r="J27" s="289" t="n">
        <v>183</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115</v>
      </c>
      <c r="F33" s="106" t="n">
        <v>0</v>
      </c>
      <c r="G33" s="106" t="n">
        <v>0</v>
      </c>
      <c r="H33" s="144" t="n">
        <v>0</v>
      </c>
      <c r="I33" s="106" t="n">
        <v>0</v>
      </c>
      <c r="J33" s="289" t="n">
        <v>115</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256.5</v>
      </c>
      <c r="F35" s="106" t="n">
        <v>0</v>
      </c>
      <c r="G35" s="106" t="n">
        <v>0</v>
      </c>
      <c r="H35" s="144" t="n">
        <v>0</v>
      </c>
      <c r="I35" s="106" t="n">
        <v>0</v>
      </c>
      <c r="J35" s="289" t="n">
        <v>256.5</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44.9</v>
      </c>
      <c r="F37" s="106" t="n">
        <v>0</v>
      </c>
      <c r="G37" s="106" t="n">
        <v>0</v>
      </c>
      <c r="H37" s="144" t="n">
        <v>0</v>
      </c>
      <c r="I37" s="106" t="n">
        <v>0</v>
      </c>
      <c r="J37" s="289" t="n">
        <v>44.9</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26</v>
      </c>
      <c r="F39" s="106" t="n">
        <v>0</v>
      </c>
      <c r="G39" s="106" t="n">
        <v>0</v>
      </c>
      <c r="H39" s="144" t="n">
        <v>0</v>
      </c>
      <c r="I39" s="106" t="n">
        <v>0</v>
      </c>
      <c r="J39" s="289" t="n">
        <v>26</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1</v>
      </c>
      <c r="F41" s="106" t="n">
        <v>0</v>
      </c>
      <c r="G41" s="106" t="n">
        <v>0</v>
      </c>
      <c r="H41" s="144" t="n">
        <v>0</v>
      </c>
      <c r="I41" s="106" t="n">
        <v>0</v>
      </c>
      <c r="J41" s="289" t="n">
        <v>1</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212.766</v>
      </c>
      <c r="F43" s="106" t="n">
        <v>0</v>
      </c>
      <c r="G43" s="106" t="n">
        <v>0</v>
      </c>
      <c r="H43" s="144" t="n">
        <v>0</v>
      </c>
      <c r="I43" s="106" t="n">
        <v>0</v>
      </c>
      <c r="J43" s="289" t="n">
        <v>212.766</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209.6</v>
      </c>
      <c r="F47" s="106" t="n">
        <v>49.6</v>
      </c>
      <c r="G47" s="106" t="n">
        <v>0</v>
      </c>
      <c r="H47" s="144" t="n">
        <v>0</v>
      </c>
      <c r="I47" s="106" t="n">
        <v>0</v>
      </c>
      <c r="J47" s="289" t="n">
        <v>160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271.988189</v>
      </c>
      <c r="F49" s="106" t="n">
        <v>20</v>
      </c>
      <c r="G49" s="106" t="n">
        <v>20</v>
      </c>
      <c r="H49" s="144" t="n">
        <v>0</v>
      </c>
      <c r="I49" s="106" t="n">
        <v>0</v>
      </c>
      <c r="J49" s="289" t="n">
        <v>251.988189</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45</v>
      </c>
      <c r="F51" s="106" t="n">
        <v>0</v>
      </c>
      <c r="G51" s="106" t="n">
        <v>0</v>
      </c>
      <c r="H51" s="144" t="n">
        <v>0</v>
      </c>
      <c r="I51" s="106" t="n">
        <v>0</v>
      </c>
      <c r="J51" s="289" t="n">
        <v>45</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151</v>
      </c>
      <c r="F57" s="106" t="n">
        <v>0</v>
      </c>
      <c r="G57" s="106" t="n">
        <v>0</v>
      </c>
      <c r="H57" s="144" t="n">
        <v>96</v>
      </c>
      <c r="I57" s="106" t="n">
        <v>96</v>
      </c>
      <c r="J57" s="289" t="n">
        <v>55</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100</v>
      </c>
      <c r="F59" s="106" t="n">
        <v>0</v>
      </c>
      <c r="G59" s="106" t="n">
        <v>0</v>
      </c>
      <c r="H59" s="144" t="n">
        <v>0</v>
      </c>
      <c r="I59" s="106" t="n">
        <v>0</v>
      </c>
      <c r="J59" s="289" t="n">
        <v>100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90</v>
      </c>
      <c r="F61" s="106" t="n">
        <v>0</v>
      </c>
      <c r="G61" s="106" t="n">
        <v>0</v>
      </c>
      <c r="H61" s="144" t="n">
        <v>0</v>
      </c>
      <c r="I61" s="106" t="n">
        <v>0</v>
      </c>
      <c r="J61" s="289" t="n">
        <v>90</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442.045545</v>
      </c>
      <c r="F63" s="106" t="n">
        <v>0</v>
      </c>
      <c r="G63" s="106" t="n">
        <v>0</v>
      </c>
      <c r="H63" s="144" t="n">
        <v>0</v>
      </c>
      <c r="I63" s="106" t="n">
        <v>0</v>
      </c>
      <c r="J63" s="289" t="n">
        <v>442.045545</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105.585007</v>
      </c>
      <c r="F77" s="106" t="n">
        <v>0</v>
      </c>
      <c r="G77" s="106" t="n">
        <v>0</v>
      </c>
      <c r="H77" s="144" t="n">
        <v>105.585007</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149</v>
      </c>
      <c r="F79" s="106" t="n">
        <v>0</v>
      </c>
      <c r="G79" s="106" t="n">
        <v>0</v>
      </c>
      <c r="H79" s="144" t="n">
        <v>0</v>
      </c>
      <c r="I79" s="106" t="n">
        <v>0</v>
      </c>
      <c r="J79" s="289" t="n">
        <v>149</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45</v>
      </c>
      <c r="F83" s="106" t="n">
        <v>0</v>
      </c>
      <c r="G83" s="106" t="n">
        <v>0</v>
      </c>
      <c r="H83" s="144" t="n">
        <v>0</v>
      </c>
      <c r="I83" s="106" t="n">
        <v>0</v>
      </c>
      <c r="J83" s="289" t="n">
        <v>45</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691.5</v>
      </c>
      <c r="F87" s="106" t="n">
        <v>0</v>
      </c>
      <c r="G87" s="106" t="n">
        <v>0</v>
      </c>
      <c r="H87" s="144" t="n">
        <v>40.5</v>
      </c>
      <c r="I87" s="106" t="n">
        <v>0</v>
      </c>
      <c r="J87" s="289" t="n">
        <v>651</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149</v>
      </c>
      <c r="F89" s="106" t="n">
        <v>0</v>
      </c>
      <c r="G89" s="106" t="n">
        <v>0</v>
      </c>
      <c r="H89" s="144" t="n">
        <v>149</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2022-10-30T22:04:34Z</dcterms:modified>
  <cp:lastModifiedBy>Kamil Popanda</cp:lastModifiedBy>
  <cp:revision>31</cp:revision>
  <cp:lastPrinted>2022-10-20T16:33:38Z</cp:lastPrinted>
</cp:coreProperties>
</file>