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57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Aareal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Paulinenstraße 15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65189 Wiesbaden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+49 611 348 - 0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+49 611 348 - 2549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aareal@aareal-bank.com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www.aareal-bank.com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10563.3</v>
      </c>
      <c r="E21" s="378" t="n">
        <v>10861.7</v>
      </c>
      <c r="F21" s="377" t="n">
        <v>11295.4</v>
      </c>
      <c r="G21" s="378" t="n">
        <v>11644.4</v>
      </c>
      <c r="H21" s="377" t="n">
        <v>11827.2</v>
      </c>
      <c r="I21" s="378" t="n">
        <v>12142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11898.1</v>
      </c>
      <c r="E23" s="386" t="n">
        <v>12443.3</v>
      </c>
      <c r="F23" s="385" t="n">
        <v>12784.9</v>
      </c>
      <c r="G23" s="386" t="n">
        <v>13378.3</v>
      </c>
      <c r="H23" s="385" t="n">
        <v>12841.5</v>
      </c>
      <c r="I23" s="386" t="n">
        <v>13602.2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119.1</v>
      </c>
      <c r="E24" s="390" t="n">
        <v>129.5</v>
      </c>
      <c r="F24" s="389" t="n">
        <v>197.4</v>
      </c>
      <c r="G24" s="390" t="n">
        <v>225.2</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1334.8</v>
      </c>
      <c r="E28" s="400" t="n">
        <v>1581.6</v>
      </c>
      <c r="F28" s="399" t="n">
        <v>1489.5</v>
      </c>
      <c r="G28" s="400" t="n">
        <v>1733.9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1759.1</v>
      </c>
      <c r="E34" s="378" t="n">
        <v>2255.5</v>
      </c>
      <c r="F34" s="377" t="n">
        <v>2280.4</v>
      </c>
      <c r="G34" s="378" t="n">
        <v>2879.5</v>
      </c>
      <c r="H34" s="377" t="n">
        <v>2170.6</v>
      </c>
      <c r="I34" s="378" t="n">
        <v>2739.5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1952.1</v>
      </c>
      <c r="E36" s="386" t="n">
        <v>2445.1</v>
      </c>
      <c r="F36" s="385" t="n">
        <v>2797.9</v>
      </c>
      <c r="G36" s="386" t="n">
        <v>3367.6</v>
      </c>
      <c r="H36" s="385" t="n">
        <v>2557</v>
      </c>
      <c r="I36" s="386" t="n">
        <v>3105.7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77.8</v>
      </c>
      <c r="G37" s="390" t="n">
        <v>106.9</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193</v>
      </c>
      <c r="E41" s="400" t="n">
        <v>189.6</v>
      </c>
      <c r="F41" s="399" t="n">
        <v>517.5</v>
      </c>
      <c r="G41" s="400" t="n">
        <v>488.1</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30</v>
      </c>
      <c r="F13" s="490" t="n">
        <v>0</v>
      </c>
      <c r="G13" s="490" t="n">
        <v>30</v>
      </c>
      <c r="H13" s="535" t="n">
        <v>0</v>
      </c>
    </row>
    <row customHeight="1" ht="12.8" r="14" s="349">
      <c r="B14" s="604" t="n"/>
      <c r="C14" s="439" t="n"/>
      <c r="D14" s="439">
        <f>"Jahr "&amp;(AktJahr-1)</f>
        <v/>
      </c>
      <c r="E14" s="536" t="n">
        <v>30</v>
      </c>
      <c r="F14" s="539" t="n">
        <v>0</v>
      </c>
      <c r="G14" s="539" t="n">
        <v>30</v>
      </c>
      <c r="H14" s="541" t="n">
        <v>0</v>
      </c>
    </row>
    <row customHeight="1" ht="12.8" r="15" s="349">
      <c r="B15" s="604" t="inlineStr">
        <is>
          <t>DE</t>
        </is>
      </c>
      <c r="C15" s="488" t="inlineStr">
        <is>
          <t>Germany</t>
        </is>
      </c>
      <c r="D15" s="489">
        <f>$D$13</f>
        <v/>
      </c>
      <c r="E15" s="531" t="n">
        <v>15</v>
      </c>
      <c r="F15" s="490" t="n">
        <v>0</v>
      </c>
      <c r="G15" s="490" t="n">
        <v>15</v>
      </c>
      <c r="H15" s="535" t="n">
        <v>0</v>
      </c>
    </row>
    <row customHeight="1" ht="12.8" r="16" s="349">
      <c r="B16" s="604" t="n"/>
      <c r="C16" s="439" t="n"/>
      <c r="D16" s="439">
        <f>$D$14</f>
        <v/>
      </c>
      <c r="E16" s="536" t="n">
        <v>15</v>
      </c>
      <c r="F16" s="539" t="n">
        <v>0</v>
      </c>
      <c r="G16" s="539" t="n">
        <v>15</v>
      </c>
      <c r="H16" s="541" t="n">
        <v>0</v>
      </c>
    </row>
    <row customHeight="1" ht="12.8" r="17" s="349">
      <c r="B17" s="605" t="inlineStr">
        <is>
          <t>AT</t>
        </is>
      </c>
      <c r="C17" s="488" t="inlineStr">
        <is>
          <t>Austria</t>
        </is>
      </c>
      <c r="D17" s="489">
        <f>$D$13</f>
        <v/>
      </c>
      <c r="E17" s="531" t="n">
        <v>15</v>
      </c>
      <c r="F17" s="490" t="n">
        <v>0</v>
      </c>
      <c r="G17" s="490" t="n">
        <v>15</v>
      </c>
      <c r="H17" s="535" t="n">
        <v>0</v>
      </c>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10563.3</v>
      </c>
      <c r="E9" s="622" t="n">
        <v>10861.7</v>
      </c>
    </row>
    <row customHeight="1" ht="20.1" r="10" s="349">
      <c r="A10" s="623" t="n">
        <v>0</v>
      </c>
      <c r="B10" s="624" t="inlineStr">
        <is>
          <t>thereof percentage share of fixed-rate Pfandbriefe
section 28 para. 1 no. 9</t>
        </is>
      </c>
      <c r="C10" s="625" t="inlineStr">
        <is>
          <t>%</t>
        </is>
      </c>
      <c r="D10" s="626" t="n">
        <v>66.40000000000001</v>
      </c>
      <c r="E10" s="627" t="n">
        <v>74.3</v>
      </c>
    </row>
    <row customHeight="1" ht="8.1" r="11" s="349">
      <c r="A11" s="613" t="n">
        <v>0</v>
      </c>
      <c r="B11" s="628" t="n"/>
      <c r="C11" s="375" t="n"/>
      <c r="D11" s="375" t="n"/>
      <c r="E11" s="629" t="n"/>
    </row>
    <row customHeight="1" ht="15.95" r="12" s="349">
      <c r="A12" s="613" t="n">
        <v>0</v>
      </c>
      <c r="B12" s="630" t="inlineStr">
        <is>
          <t>Cover Pool</t>
        </is>
      </c>
      <c r="C12" s="631" t="inlineStr">
        <is>
          <t>(€ mn.)</t>
        </is>
      </c>
      <c r="D12" s="621" t="n">
        <v>11898.1</v>
      </c>
      <c r="E12" s="622" t="n">
        <v>12443.3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53.6</v>
      </c>
      <c r="E16" s="635" t="n">
        <v>54.9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10.2</v>
      </c>
      <c r="E17" s="635" t="n">
        <v>77.8</v>
      </c>
    </row>
    <row customHeight="1" ht="12.8" r="18" s="349">
      <c r="A18" s="613" t="n">
        <v>0</v>
      </c>
      <c r="B18" s="638" t="n"/>
      <c r="C18" s="636" t="inlineStr">
        <is>
          <t>CHF</t>
        </is>
      </c>
      <c r="D18" s="634" t="n">
        <v>11.1</v>
      </c>
      <c r="E18" s="635" t="n">
        <v>15.2</v>
      </c>
    </row>
    <row customHeight="1" ht="12.8" r="19" s="349">
      <c r="A19" s="613" t="n">
        <v>0</v>
      </c>
      <c r="B19" s="638" t="n"/>
      <c r="C19" s="636" t="inlineStr">
        <is>
          <t>CZK</t>
        </is>
      </c>
      <c r="D19" s="634" t="n">
        <v>0</v>
      </c>
      <c r="E19" s="635" t="n">
        <v>0</v>
      </c>
    </row>
    <row customHeight="1" ht="12.8" r="20" s="349">
      <c r="A20" s="613" t="n"/>
      <c r="B20" s="638" t="n"/>
      <c r="C20" s="636" t="inlineStr">
        <is>
          <t>DKK</t>
        </is>
      </c>
      <c r="D20" s="634" t="n">
        <v>2.4</v>
      </c>
      <c r="E20" s="635" t="n">
        <v>-16.9</v>
      </c>
    </row>
    <row customHeight="1" ht="12.8" r="21" s="349">
      <c r="A21" s="613" t="n"/>
      <c r="B21" s="638" t="n"/>
      <c r="C21" s="636" t="inlineStr">
        <is>
          <t>GBP</t>
        </is>
      </c>
      <c r="D21" s="634" t="n">
        <v>382.6</v>
      </c>
      <c r="E21" s="635" t="n">
        <v>192.2</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55.6</v>
      </c>
      <c r="E25" s="635" t="n">
        <v>21.7</v>
      </c>
    </row>
    <row customHeight="1" ht="12.8" r="26" s="349">
      <c r="A26" s="613" t="n"/>
      <c r="B26" s="638" t="n"/>
      <c r="C26" s="636" t="inlineStr">
        <is>
          <t>USD</t>
        </is>
      </c>
      <c r="D26" s="634" t="n">
        <v>361.6</v>
      </c>
      <c r="E26" s="635" t="n">
        <v>-61.2</v>
      </c>
    </row>
    <row customHeight="1" ht="12.8" r="27" s="349">
      <c r="A27" s="613" t="n">
        <v>0</v>
      </c>
      <c r="B27" s="639" t="n"/>
      <c r="C27" s="636" t="inlineStr">
        <is>
          <t>AUD</t>
        </is>
      </c>
      <c r="D27" s="634" t="n">
        <v>41.1</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4.8</v>
      </c>
      <c r="E28" s="635" t="n">
        <v>5.3</v>
      </c>
    </row>
    <row customHeight="1" ht="30" r="29" s="349">
      <c r="A29" s="613" t="n">
        <v>0</v>
      </c>
      <c r="B29" s="640" t="inlineStr">
        <is>
          <t>average loan-to-value ratio, weighted using the mortgage lending value
section 28 para. 2 no. 3</t>
        </is>
      </c>
      <c r="C29" s="636" t="inlineStr">
        <is>
          <t>%</t>
        </is>
      </c>
      <c r="D29" s="634" t="n">
        <v>55.7</v>
      </c>
      <c r="E29" s="635" t="n">
        <v>55.6</v>
      </c>
    </row>
    <row customHeight="1" ht="20.1" r="30" s="349">
      <c r="A30" s="613" t="n">
        <v>0</v>
      </c>
      <c r="B30" s="641" t="inlineStr">
        <is>
          <t>average loan-to-value ratio, weighted using the market value</t>
        </is>
      </c>
      <c r="C30" s="625" t="inlineStr">
        <is>
          <t>%</t>
        </is>
      </c>
      <c r="D30" s="642" t="n">
        <v>33.3</v>
      </c>
      <c r="E30" s="643" t="n">
        <v>34.8</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1759.1</v>
      </c>
      <c r="E34" s="649" t="n">
        <v>2255.5</v>
      </c>
    </row>
    <row customHeight="1" ht="20.1" r="35" s="349">
      <c r="A35" s="613" t="n">
        <v>1</v>
      </c>
      <c r="B35" s="624" t="inlineStr">
        <is>
          <t>thereof percentage share of fixed-rate Pfandbriefe
section 28 para. 1 no. 9</t>
        </is>
      </c>
      <c r="C35" s="625" t="inlineStr">
        <is>
          <t>%</t>
        </is>
      </c>
      <c r="D35" s="626" t="n">
        <v>78.59999999999999</v>
      </c>
      <c r="E35" s="627" t="n">
        <v>83.40000000000001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1952.1</v>
      </c>
      <c r="E37" s="649" t="n">
        <v>2445.1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88.8</v>
      </c>
      <c r="E41" s="635" t="n">
        <v>88.5</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53.7</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08.07.2020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Aareal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764.1</v>
      </c>
      <c r="E11" s="425" t="n">
        <v>689.8</v>
      </c>
      <c r="F11" s="424" t="n">
        <v>617.9</v>
      </c>
      <c r="G11" s="425" t="n">
        <v>1156.8</v>
      </c>
    </row>
    <row customHeight="1" ht="12.8" r="12" s="349">
      <c r="A12" s="365" t="n">
        <v>0</v>
      </c>
      <c r="B12" s="422" t="inlineStr">
        <is>
          <t>&gt; 0,5 years and &lt;= 1 year</t>
        </is>
      </c>
      <c r="C12" s="423" t="n"/>
      <c r="D12" s="424" t="n">
        <v>318.1</v>
      </c>
      <c r="E12" s="425" t="n">
        <v>727.8</v>
      </c>
      <c r="F12" s="424" t="n">
        <v>697.3</v>
      </c>
      <c r="G12" s="425" t="n">
        <v>750.5</v>
      </c>
    </row>
    <row customHeight="1" ht="12.8" r="13" s="349">
      <c r="A13" s="365" t="n">
        <v>0</v>
      </c>
      <c r="B13" s="422" t="inlineStr">
        <is>
          <t>&gt; 1  year and &lt;= 1,5 years</t>
        </is>
      </c>
      <c r="C13" s="423" t="n"/>
      <c r="D13" s="424" t="n">
        <v>1073.4</v>
      </c>
      <c r="E13" s="425" t="n">
        <v>1221.8</v>
      </c>
      <c r="F13" s="424" t="n">
        <v>744</v>
      </c>
      <c r="G13" s="425" t="n">
        <v>897.1</v>
      </c>
    </row>
    <row customHeight="1" ht="12.8" r="14" s="349">
      <c r="A14" s="365" t="n">
        <v>0</v>
      </c>
      <c r="B14" s="422" t="inlineStr">
        <is>
          <t>&gt; 1,5 years and &lt;= 2 years</t>
        </is>
      </c>
      <c r="C14" s="422" t="n"/>
      <c r="D14" s="426" t="n">
        <v>971.9</v>
      </c>
      <c r="E14" s="427" t="n">
        <v>882</v>
      </c>
      <c r="F14" s="426" t="n">
        <v>218.2</v>
      </c>
      <c r="G14" s="427" t="n">
        <v>783.1</v>
      </c>
    </row>
    <row customHeight="1" ht="12.8" r="15" s="349">
      <c r="A15" s="365" t="n">
        <v>0</v>
      </c>
      <c r="B15" s="422" t="inlineStr">
        <is>
          <t>&gt; 2 years and &lt;= 3 years</t>
        </is>
      </c>
      <c r="C15" s="422" t="n"/>
      <c r="D15" s="426" t="n">
        <v>1956.8</v>
      </c>
      <c r="E15" s="427" t="n">
        <v>2155.6</v>
      </c>
      <c r="F15" s="426" t="n">
        <v>2041.6</v>
      </c>
      <c r="G15" s="427" t="n">
        <v>2098.7</v>
      </c>
    </row>
    <row customHeight="1" ht="12.8" r="16" s="349">
      <c r="A16" s="365" t="n">
        <v>0</v>
      </c>
      <c r="B16" s="422" t="inlineStr">
        <is>
          <t>&gt; 3 years and &lt;= 4 years</t>
        </is>
      </c>
      <c r="C16" s="422" t="n"/>
      <c r="D16" s="426" t="n">
        <v>1608.5</v>
      </c>
      <c r="E16" s="427" t="n">
        <v>2313.9</v>
      </c>
      <c r="F16" s="426" t="n">
        <v>1977.8</v>
      </c>
      <c r="G16" s="427" t="n">
        <v>2385.5</v>
      </c>
    </row>
    <row customHeight="1" ht="12.8" r="17" s="349">
      <c r="A17" s="365" t="n">
        <v>0</v>
      </c>
      <c r="B17" s="422" t="inlineStr">
        <is>
          <t>&gt; 4 years and &lt;= 5 years</t>
        </is>
      </c>
      <c r="C17" s="422" t="n"/>
      <c r="D17" s="426" t="n">
        <v>777.2</v>
      </c>
      <c r="E17" s="427" t="n">
        <v>1955.9</v>
      </c>
      <c r="F17" s="426" t="n">
        <v>1596.5</v>
      </c>
      <c r="G17" s="427" t="n">
        <v>1736.6</v>
      </c>
    </row>
    <row customHeight="1" ht="12.8" r="18" s="349">
      <c r="A18" s="365" t="n">
        <v>0</v>
      </c>
      <c r="B18" s="422" t="inlineStr">
        <is>
          <t>&gt; 5 years and &lt;= 10 years</t>
        </is>
      </c>
      <c r="C18" s="423" t="n"/>
      <c r="D18" s="424" t="n">
        <v>2864.9</v>
      </c>
      <c r="E18" s="425" t="n">
        <v>1927.7</v>
      </c>
      <c r="F18" s="424" t="n">
        <v>2693.2</v>
      </c>
      <c r="G18" s="425" t="n">
        <v>2604.7</v>
      </c>
    </row>
    <row customHeight="1" ht="12.8" r="19" s="349">
      <c r="A19" s="365" t="n">
        <v>0</v>
      </c>
      <c r="B19" s="422" t="inlineStr">
        <is>
          <t>&gt; 10 years</t>
        </is>
      </c>
      <c r="C19" s="423" t="n"/>
      <c r="D19" s="424" t="n">
        <v>228.4</v>
      </c>
      <c r="E19" s="425" t="n">
        <v>23.6</v>
      </c>
      <c r="F19" s="424" t="n">
        <v>275.2</v>
      </c>
      <c r="G19" s="425" t="n">
        <v>30.3</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226.2</v>
      </c>
      <c r="E24" s="425" t="n">
        <v>51.4</v>
      </c>
      <c r="F24" s="424" t="n">
        <v>182.1</v>
      </c>
      <c r="G24" s="425" t="n">
        <v>206.5</v>
      </c>
    </row>
    <row customHeight="1" ht="12.8" r="25" s="349">
      <c r="A25" s="365" t="n">
        <v>1</v>
      </c>
      <c r="B25" s="422" t="inlineStr">
        <is>
          <t>&gt; 0,5 years and &lt;= 1 year</t>
        </is>
      </c>
      <c r="C25" s="423" t="n"/>
      <c r="D25" s="424" t="n">
        <v>45.3</v>
      </c>
      <c r="E25" s="425" t="n">
        <v>53.1</v>
      </c>
      <c r="F25" s="424" t="n">
        <v>314.5</v>
      </c>
      <c r="G25" s="425" t="n">
        <v>178.8</v>
      </c>
    </row>
    <row customHeight="1" ht="12.8" r="26" s="349">
      <c r="A26" s="365" t="n">
        <v>1</v>
      </c>
      <c r="B26" s="422" t="inlineStr">
        <is>
          <t>&gt; 1  year and &lt;= 1,5 years</t>
        </is>
      </c>
      <c r="C26" s="423" t="n"/>
      <c r="D26" s="424" t="n">
        <v>94</v>
      </c>
      <c r="E26" s="425" t="n">
        <v>101.4</v>
      </c>
      <c r="F26" s="424" t="n">
        <v>226.1</v>
      </c>
      <c r="G26" s="425" t="n">
        <v>31.3</v>
      </c>
    </row>
    <row customHeight="1" ht="12.8" r="27" s="349">
      <c r="A27" s="365" t="n">
        <v>1</v>
      </c>
      <c r="B27" s="422" t="inlineStr">
        <is>
          <t>&gt; 1,5 years and &lt;= 2 years</t>
        </is>
      </c>
      <c r="C27" s="422" t="n"/>
      <c r="D27" s="426" t="n">
        <v>27.1</v>
      </c>
      <c r="E27" s="427" t="n">
        <v>28.6</v>
      </c>
      <c r="F27" s="426" t="n">
        <v>45.3</v>
      </c>
      <c r="G27" s="427" t="n">
        <v>53.1</v>
      </c>
    </row>
    <row customHeight="1" ht="12.8" r="28" s="349">
      <c r="A28" s="365" t="n">
        <v>1</v>
      </c>
      <c r="B28" s="422" t="inlineStr">
        <is>
          <t>&gt; 2 years and &lt;= 3 years</t>
        </is>
      </c>
      <c r="C28" s="422" t="n"/>
      <c r="D28" s="426" t="n">
        <v>208.7</v>
      </c>
      <c r="E28" s="427" t="n">
        <v>318.9</v>
      </c>
      <c r="F28" s="426" t="n">
        <v>121.1</v>
      </c>
      <c r="G28" s="427" t="n">
        <v>104.9</v>
      </c>
    </row>
    <row customHeight="1" ht="12.8" r="29" s="349">
      <c r="A29" s="365" t="n">
        <v>1</v>
      </c>
      <c r="B29" s="422" t="inlineStr">
        <is>
          <t>&gt; 3 years and &lt;= 4 years</t>
        </is>
      </c>
      <c r="C29" s="422" t="n"/>
      <c r="D29" s="426" t="n">
        <v>105.7</v>
      </c>
      <c r="E29" s="427" t="n">
        <v>131</v>
      </c>
      <c r="F29" s="426" t="n">
        <v>208.7</v>
      </c>
      <c r="G29" s="427" t="n">
        <v>393.8</v>
      </c>
    </row>
    <row customHeight="1" ht="12.8" r="30" s="349">
      <c r="A30" s="365" t="n">
        <v>1</v>
      </c>
      <c r="B30" s="422" t="inlineStr">
        <is>
          <t>&gt; 4 years and &lt;= 5 years</t>
        </is>
      </c>
      <c r="C30" s="422" t="n"/>
      <c r="D30" s="426" t="n">
        <v>189.3</v>
      </c>
      <c r="E30" s="427" t="n">
        <v>29.3</v>
      </c>
      <c r="F30" s="426" t="n">
        <v>105.7</v>
      </c>
      <c r="G30" s="427" t="n">
        <v>131.5</v>
      </c>
    </row>
    <row customHeight="1" ht="12.8" r="31" s="349">
      <c r="A31" s="365" t="n">
        <v>1</v>
      </c>
      <c r="B31" s="422" t="inlineStr">
        <is>
          <t>&gt; 5 years and &lt;= 10 years</t>
        </is>
      </c>
      <c r="C31" s="423" t="n"/>
      <c r="D31" s="424" t="n">
        <v>568.5</v>
      </c>
      <c r="E31" s="425" t="n">
        <v>310.5</v>
      </c>
      <c r="F31" s="424" t="n">
        <v>750.8</v>
      </c>
      <c r="G31" s="425" t="n">
        <v>339.4</v>
      </c>
    </row>
    <row customHeight="1" ht="12.8" r="32" s="349">
      <c r="A32" s="365" t="n">
        <v>1</v>
      </c>
      <c r="B32" s="422" t="inlineStr">
        <is>
          <t>&gt; 10 years</t>
        </is>
      </c>
      <c r="C32" s="423" t="n"/>
      <c r="D32" s="426" t="n">
        <v>294.3</v>
      </c>
      <c r="E32" s="427" t="n">
        <v>927.9</v>
      </c>
      <c r="F32" s="426" t="n">
        <v>301.2</v>
      </c>
      <c r="G32" s="427" t="n">
        <v>1005.8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270</v>
      </c>
      <c r="E9" s="438" t="n">
        <v>349.7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54.9</v>
      </c>
      <c r="E10" s="440" t="n">
        <v>71.59999999999999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410.4</v>
      </c>
      <c r="E11" s="440" t="n">
        <v>526.5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10343.6</v>
      </c>
      <c r="E12" s="440" t="n">
        <v>9784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191.9</v>
      </c>
      <c r="E21" s="425" t="n">
        <v>192.5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543.6</v>
      </c>
      <c r="E22" s="440" t="n">
        <v>737.7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1186.6</v>
      </c>
      <c r="E23" s="446" t="n">
        <v>1484.9</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0.1</v>
      </c>
      <c r="H16" s="490" t="n">
        <v>192.2</v>
      </c>
      <c r="I16" s="490" t="n">
        <v>605</v>
      </c>
      <c r="J16" s="490" t="n">
        <v>0</v>
      </c>
      <c r="K16" s="490" t="n">
        <v>0</v>
      </c>
      <c r="L16" s="490">
        <f>SUM(M16:R16)</f>
        <v/>
      </c>
      <c r="M16" s="490" t="n">
        <v>3482.1</v>
      </c>
      <c r="N16" s="490" t="n">
        <v>3343.3</v>
      </c>
      <c r="O16" s="490" t="n">
        <v>858</v>
      </c>
      <c r="P16" s="490" t="n">
        <v>2554.9</v>
      </c>
      <c r="Q16" s="490" t="n">
        <v>43.3</v>
      </c>
      <c r="R16" s="490" t="n">
        <v>0</v>
      </c>
      <c r="S16" s="491" t="n">
        <v>0.7</v>
      </c>
      <c r="T16" s="490" t="n">
        <v>0</v>
      </c>
    </row>
    <row customHeight="1" ht="12.75" r="17" s="349">
      <c r="B17" s="348" t="n"/>
      <c r="C17" s="484" t="n"/>
      <c r="D17" s="484">
        <f>"year "&amp;(AktJahr-1)</f>
        <v/>
      </c>
      <c r="E17" s="492">
        <f>F17+L17</f>
        <v/>
      </c>
      <c r="F17" s="492">
        <f>SUM(G17:K17)</f>
        <v/>
      </c>
      <c r="G17" s="492" t="n">
        <v>0.1</v>
      </c>
      <c r="H17" s="492" t="n">
        <v>252.3</v>
      </c>
      <c r="I17" s="492" t="n">
        <v>751.3</v>
      </c>
      <c r="J17" s="492" t="n">
        <v>0</v>
      </c>
      <c r="K17" s="492" t="n">
        <v>0</v>
      </c>
      <c r="L17" s="492">
        <f>SUM(M17:R17)</f>
        <v/>
      </c>
      <c r="M17" s="492" t="n">
        <v>3004.4</v>
      </c>
      <c r="N17" s="492" t="n">
        <v>3390.5</v>
      </c>
      <c r="O17" s="492" t="n">
        <v>675.8</v>
      </c>
      <c r="P17" s="492" t="n">
        <v>2657.4</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0.1</v>
      </c>
      <c r="H18" s="490" t="n">
        <v>192.2</v>
      </c>
      <c r="I18" s="490" t="n">
        <v>458</v>
      </c>
      <c r="J18" s="490" t="n">
        <v>0</v>
      </c>
      <c r="K18" s="490" t="n">
        <v>0</v>
      </c>
      <c r="L18" s="490">
        <f>SUM(M18:R18)</f>
        <v/>
      </c>
      <c r="M18" s="490" t="n">
        <v>276.4</v>
      </c>
      <c r="N18" s="490" t="n">
        <v>484.2</v>
      </c>
      <c r="O18" s="490" t="n">
        <v>225.4</v>
      </c>
      <c r="P18" s="490" t="n">
        <v>276.1</v>
      </c>
      <c r="Q18" s="490" t="n">
        <v>0</v>
      </c>
      <c r="R18" s="490" t="n">
        <v>0</v>
      </c>
      <c r="S18" s="491" t="n">
        <v>0.1</v>
      </c>
      <c r="T18" s="490" t="n">
        <v>0</v>
      </c>
    </row>
    <row customHeight="1" ht="12.8" r="19" s="349">
      <c r="B19" s="348" t="n"/>
      <c r="C19" s="484" t="n"/>
      <c r="D19" s="484">
        <f>$D$17</f>
        <v/>
      </c>
      <c r="E19" s="492">
        <f>F19+L19</f>
        <v/>
      </c>
      <c r="F19" s="492">
        <f>SUM(G19:K19)</f>
        <v/>
      </c>
      <c r="G19" s="492" t="n">
        <v>0.1</v>
      </c>
      <c r="H19" s="492" t="n">
        <v>252.3</v>
      </c>
      <c r="I19" s="492" t="n">
        <v>499.8</v>
      </c>
      <c r="J19" s="492" t="n">
        <v>0</v>
      </c>
      <c r="K19" s="492" t="n">
        <v>0</v>
      </c>
      <c r="L19" s="492">
        <f>SUM(M19:R19)</f>
        <v/>
      </c>
      <c r="M19" s="492" t="n">
        <v>365.3</v>
      </c>
      <c r="N19" s="492" t="n">
        <v>296</v>
      </c>
      <c r="O19" s="492" t="n">
        <v>156.1</v>
      </c>
      <c r="P19" s="492" t="n">
        <v>353</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122</v>
      </c>
      <c r="O20" s="490" t="n">
        <v>8</v>
      </c>
      <c r="P20" s="490" t="n">
        <v>14.7</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122</v>
      </c>
      <c r="O21" s="492" t="n">
        <v>0</v>
      </c>
      <c r="P21" s="492" t="n">
        <v>6.9</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58.9</v>
      </c>
      <c r="N22" s="490" t="n">
        <v>66.59999999999999</v>
      </c>
      <c r="O22" s="490" t="n">
        <v>1.9</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98.8</v>
      </c>
      <c r="N23" s="492" t="n">
        <v>93.59999999999999</v>
      </c>
      <c r="O23" s="492" t="n">
        <v>1.9</v>
      </c>
      <c r="P23" s="492" t="n">
        <v>18.1</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10.2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21.9</v>
      </c>
      <c r="P30" s="490" t="n">
        <v>0.7</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15.5</v>
      </c>
      <c r="N31" s="492" t="n">
        <v>0</v>
      </c>
      <c r="O31" s="492" t="n">
        <v>21.8</v>
      </c>
      <c r="P31" s="492" t="n">
        <v>33.5</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58.4</v>
      </c>
      <c r="N34" s="490" t="n">
        <v>200</v>
      </c>
      <c r="O34" s="490" t="n">
        <v>54.5</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58.4</v>
      </c>
      <c r="N35" s="492" t="n">
        <v>235.1</v>
      </c>
      <c r="O35" s="492" t="n">
        <v>35.3</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857.1</v>
      </c>
      <c r="N36" s="490" t="n">
        <v>116.1</v>
      </c>
      <c r="O36" s="490" t="n">
        <v>56.3</v>
      </c>
      <c r="P36" s="490" t="n">
        <v>79.3</v>
      </c>
      <c r="Q36" s="490" t="n">
        <v>36.2</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712</v>
      </c>
      <c r="N37" s="492" t="n">
        <v>116.1</v>
      </c>
      <c r="O37" s="492" t="n">
        <v>58.9</v>
      </c>
      <c r="P37" s="492" t="n">
        <v>155.6</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107</v>
      </c>
      <c r="J38" s="490" t="n">
        <v>0</v>
      </c>
      <c r="K38" s="490" t="n">
        <v>0</v>
      </c>
      <c r="L38" s="490">
        <f>SUM(M38:R38)</f>
        <v/>
      </c>
      <c r="M38" s="490" t="n">
        <v>166.3</v>
      </c>
      <c r="N38" s="490" t="n">
        <v>604.7</v>
      </c>
      <c r="O38" s="490" t="n">
        <v>152.5</v>
      </c>
      <c r="P38" s="490" t="n">
        <v>567.3</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160.4</v>
      </c>
      <c r="J39" s="492" t="n">
        <v>0</v>
      </c>
      <c r="K39" s="492" t="n">
        <v>0</v>
      </c>
      <c r="L39" s="492">
        <f>SUM(M39:R39)</f>
        <v/>
      </c>
      <c r="M39" s="492" t="n">
        <v>169.2</v>
      </c>
      <c r="N39" s="492" t="n">
        <v>680.6</v>
      </c>
      <c r="O39" s="492" t="n">
        <v>102.8</v>
      </c>
      <c r="P39" s="492" t="n">
        <v>572.4</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82.90000000000001</v>
      </c>
      <c r="N46" s="490" t="n">
        <v>322.8</v>
      </c>
      <c r="O46" s="490" t="n">
        <v>69.5</v>
      </c>
      <c r="P46" s="490" t="n">
        <v>83.7</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54</v>
      </c>
      <c r="J47" s="492" t="n">
        <v>0</v>
      </c>
      <c r="K47" s="492" t="n">
        <v>0</v>
      </c>
      <c r="L47" s="492">
        <f>SUM(M47:R47)</f>
        <v/>
      </c>
      <c r="M47" s="492" t="n">
        <v>101.6</v>
      </c>
      <c r="N47" s="492" t="n">
        <v>426.6</v>
      </c>
      <c r="O47" s="492" t="n">
        <v>54.4</v>
      </c>
      <c r="P47" s="492" t="n">
        <v>117.7</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4.5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4.5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49.3</v>
      </c>
      <c r="N56" s="490" t="n">
        <v>15.5</v>
      </c>
      <c r="O56" s="490" t="n">
        <v>36.6</v>
      </c>
      <c r="P56" s="490" t="n">
        <v>386.6</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63.1</v>
      </c>
      <c r="N57" s="492" t="n">
        <v>15.6</v>
      </c>
      <c r="O57" s="492" t="n">
        <v>66.5</v>
      </c>
      <c r="P57" s="492" t="n">
        <v>480.3</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73.8</v>
      </c>
      <c r="N58" s="490" t="n">
        <v>130.3</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105.9</v>
      </c>
      <c r="N59" s="492" t="n">
        <v>139.2</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89.09999999999999</v>
      </c>
      <c r="N68" s="490" t="n">
        <v>570.7</v>
      </c>
      <c r="O68" s="490" t="n">
        <v>77.40000000000001</v>
      </c>
      <c r="P68" s="490" t="n">
        <v>52.9</v>
      </c>
      <c r="Q68" s="490" t="n">
        <v>7.1</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89.09999999999999</v>
      </c>
      <c r="N69" s="492" t="n">
        <v>498.2</v>
      </c>
      <c r="O69" s="492" t="n">
        <v>19.3</v>
      </c>
      <c r="P69" s="492" t="n">
        <v>38.2</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140.7</v>
      </c>
      <c r="N70" s="490" t="n">
        <v>134.4</v>
      </c>
      <c r="O70" s="490" t="n">
        <v>139.7</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123.6</v>
      </c>
      <c r="O71" s="492" t="n">
        <v>158.8</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224.9</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274.4</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207.1</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198.6</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14.7</v>
      </c>
      <c r="J84" s="490" t="n">
        <v>0</v>
      </c>
      <c r="K84" s="490" t="n">
        <v>0</v>
      </c>
      <c r="L84" s="490">
        <f>SUM(M84:R84)</f>
        <v/>
      </c>
      <c r="M84" s="490" t="n">
        <v>1629.2</v>
      </c>
      <c r="N84" s="490" t="n">
        <v>557.3</v>
      </c>
      <c r="O84" s="490" t="n">
        <v>0</v>
      </c>
      <c r="P84" s="490" t="n">
        <v>588.8</v>
      </c>
      <c r="Q84" s="490" t="n">
        <v>0</v>
      </c>
      <c r="R84" s="490" t="n">
        <v>0</v>
      </c>
      <c r="S84" s="491" t="n">
        <v>0.6</v>
      </c>
      <c r="T84" s="490" t="n">
        <v>0</v>
      </c>
    </row>
    <row customHeight="1" ht="12.8" r="85" s="349">
      <c r="B85" s="348" t="n"/>
      <c r="C85" s="484" t="n"/>
      <c r="D85" s="484">
        <f>$D$17</f>
        <v/>
      </c>
      <c r="E85" s="492">
        <f>F85+L85</f>
        <v/>
      </c>
      <c r="F85" s="492">
        <f>SUM(G85:K85)</f>
        <v/>
      </c>
      <c r="G85" s="492" t="n">
        <v>0</v>
      </c>
      <c r="H85" s="492" t="n">
        <v>0</v>
      </c>
      <c r="I85" s="492" t="n">
        <v>37.1</v>
      </c>
      <c r="J85" s="492" t="n">
        <v>0</v>
      </c>
      <c r="K85" s="492" t="n">
        <v>0</v>
      </c>
      <c r="L85" s="492">
        <f>SUM(M85:R85)</f>
        <v/>
      </c>
      <c r="M85" s="492" t="n">
        <v>1225.5</v>
      </c>
      <c r="N85" s="492" t="n">
        <v>625.2</v>
      </c>
      <c r="O85" s="492" t="n">
        <v>0</v>
      </c>
      <c r="P85" s="492" t="n">
        <v>404.2</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25.3</v>
      </c>
      <c r="J86" s="490" t="n">
        <v>0</v>
      </c>
      <c r="K86" s="490" t="n">
        <v>0</v>
      </c>
      <c r="L86" s="490">
        <f>SUM(M86:R86)</f>
        <v/>
      </c>
      <c r="M86" s="490" t="n">
        <v>0</v>
      </c>
      <c r="N86" s="490" t="n">
        <v>0</v>
      </c>
      <c r="O86" s="490" t="n">
        <v>14.3</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230</v>
      </c>
      <c r="H12" s="490" t="n">
        <v>1215.4</v>
      </c>
      <c r="I12" s="490" t="n">
        <v>326</v>
      </c>
      <c r="J12" s="534" t="n">
        <v>52.9</v>
      </c>
      <c r="K12" s="533" t="n">
        <v>70.09999999999999</v>
      </c>
      <c r="L12" s="490" t="n">
        <v>1.5</v>
      </c>
      <c r="M12" s="490" t="n">
        <v>26.1</v>
      </c>
      <c r="N12" s="535" t="n">
        <v>0.1</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553.2</v>
      </c>
      <c r="H13" s="539" t="n">
        <v>1273.1</v>
      </c>
      <c r="I13" s="539" t="n">
        <v>343.7</v>
      </c>
      <c r="J13" s="540" t="n">
        <v>63.1</v>
      </c>
      <c r="K13" s="538" t="n">
        <v>100.2</v>
      </c>
      <c r="L13" s="539" t="n">
        <v>2</v>
      </c>
      <c r="M13" s="539" t="n">
        <v>79.59999999999999</v>
      </c>
      <c r="N13" s="541" t="n">
        <v>0.2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1060.4</v>
      </c>
      <c r="I14" s="490" t="n">
        <v>290.8</v>
      </c>
      <c r="J14" s="534" t="n">
        <v>27.9</v>
      </c>
      <c r="K14" s="533" t="n">
        <v>0.1</v>
      </c>
      <c r="L14" s="490" t="n">
        <v>1.5</v>
      </c>
      <c r="M14" s="490" t="n">
        <v>26.1</v>
      </c>
      <c r="N14" s="535" t="n">
        <v>0.1</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1133.1</v>
      </c>
      <c r="I15" s="539" t="n">
        <v>323.1</v>
      </c>
      <c r="J15" s="540" t="n">
        <v>63.1</v>
      </c>
      <c r="K15" s="538" t="n">
        <v>0.2</v>
      </c>
      <c r="L15" s="539" t="n">
        <v>2</v>
      </c>
      <c r="M15" s="539" t="n">
        <v>79.59999999999999</v>
      </c>
      <c r="N15" s="541" t="n">
        <v>0.2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200</v>
      </c>
      <c r="H16" s="490" t="n">
        <v>25</v>
      </c>
      <c r="I16" s="490" t="n">
        <v>0</v>
      </c>
      <c r="J16" s="534" t="n">
        <v>0</v>
      </c>
      <c r="K16" s="533" t="n">
        <v>70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208.2</v>
      </c>
      <c r="H17" s="539" t="n">
        <v>25</v>
      </c>
      <c r="I17" s="539" t="n">
        <v>0</v>
      </c>
      <c r="J17" s="540" t="n">
        <v>0</v>
      </c>
      <c r="K17" s="538" t="n">
        <v>100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0.2</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0.6</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5</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25</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35</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25</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25</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130</v>
      </c>
      <c r="I64" s="490" t="n">
        <v>15</v>
      </c>
      <c r="J64" s="534" t="n">
        <v>25</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260</v>
      </c>
      <c r="H65" s="539" t="n">
        <v>115</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20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20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700</v>
      </c>
      <c r="F13" s="490" t="n">
        <v>0</v>
      </c>
      <c r="G13" s="490" t="n">
        <v>0</v>
      </c>
      <c r="H13" s="490" t="n">
        <v>0</v>
      </c>
      <c r="I13" s="535" t="n">
        <v>700</v>
      </c>
    </row>
    <row customHeight="1" ht="12.8" r="14" s="349">
      <c r="B14" s="604" t="n"/>
      <c r="C14" s="439" t="n"/>
      <c r="D14" s="439">
        <f>"Jahr "&amp;(AktJahr-1)</f>
        <v/>
      </c>
      <c r="E14" s="536" t="n">
        <v>1582</v>
      </c>
      <c r="F14" s="539" t="n">
        <v>0</v>
      </c>
      <c r="G14" s="539" t="n">
        <v>0</v>
      </c>
      <c r="H14" s="539" t="n">
        <v>0</v>
      </c>
      <c r="I14" s="541" t="n">
        <v>1582</v>
      </c>
    </row>
    <row customHeight="1" ht="12.8" r="15" s="349">
      <c r="B15" s="604" t="inlineStr">
        <is>
          <t>DE</t>
        </is>
      </c>
      <c r="C15" s="488" t="inlineStr">
        <is>
          <t>Germany</t>
        </is>
      </c>
      <c r="D15" s="489">
        <f>$D$13</f>
        <v/>
      </c>
      <c r="E15" s="531" t="n">
        <v>374</v>
      </c>
      <c r="F15" s="490" t="n">
        <v>0</v>
      </c>
      <c r="G15" s="490" t="n">
        <v>0</v>
      </c>
      <c r="H15" s="490" t="n">
        <v>0</v>
      </c>
      <c r="I15" s="535" t="n">
        <v>374</v>
      </c>
    </row>
    <row customHeight="1" ht="12.8" r="16" s="349">
      <c r="B16" s="604" t="n"/>
      <c r="C16" s="439" t="n"/>
      <c r="D16" s="439">
        <f>$D$14</f>
        <v/>
      </c>
      <c r="E16" s="536" t="n">
        <v>1348</v>
      </c>
      <c r="F16" s="539" t="n">
        <v>0</v>
      </c>
      <c r="G16" s="539" t="n">
        <v>0</v>
      </c>
      <c r="H16" s="539" t="n">
        <v>0</v>
      </c>
      <c r="I16" s="541" t="n">
        <v>1348</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v>29</v>
      </c>
      <c r="F18" s="539" t="n">
        <v>0</v>
      </c>
      <c r="G18" s="539" t="n">
        <v>0</v>
      </c>
      <c r="H18" s="539" t="n">
        <v>0</v>
      </c>
      <c r="I18" s="541" t="n">
        <v>29</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v>25</v>
      </c>
      <c r="F33" s="490" t="n">
        <v>0</v>
      </c>
      <c r="G33" s="490" t="n">
        <v>0</v>
      </c>
      <c r="H33" s="490" t="n">
        <v>0</v>
      </c>
      <c r="I33" s="535" t="n">
        <v>25</v>
      </c>
    </row>
    <row customHeight="1" ht="12.8" r="34" s="349">
      <c r="B34" s="604" t="n"/>
      <c r="C34" s="439" t="n"/>
      <c r="D34" s="439">
        <f>$D$14</f>
        <v/>
      </c>
      <c r="E34" s="536" t="n">
        <v>135</v>
      </c>
      <c r="F34" s="539" t="n">
        <v>0</v>
      </c>
      <c r="G34" s="539" t="n">
        <v>0</v>
      </c>
      <c r="H34" s="539" t="n">
        <v>0</v>
      </c>
      <c r="I34" s="541" t="n">
        <v>135</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301</v>
      </c>
      <c r="F85" s="490" t="n">
        <v>0</v>
      </c>
      <c r="G85" s="490" t="n">
        <v>0</v>
      </c>
      <c r="H85" s="490" t="n">
        <v>0</v>
      </c>
      <c r="I85" s="535" t="n">
        <v>301</v>
      </c>
    </row>
    <row customHeight="1" ht="12.8" r="86" s="349">
      <c r="B86" s="604" t="n"/>
      <c r="C86" s="439" t="n"/>
      <c r="D86" s="439">
        <f>$D$14</f>
        <v/>
      </c>
      <c r="E86" s="536" t="n">
        <v>70</v>
      </c>
      <c r="F86" s="539" t="n">
        <v>0</v>
      </c>
      <c r="G86" s="539" t="n">
        <v>0</v>
      </c>
      <c r="H86" s="539" t="n">
        <v>0</v>
      </c>
      <c r="I86" s="541" t="n">
        <v>70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