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Berlin Hyp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Budapester Straße 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10787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25 99 90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25 99 91 31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info@berlinhyp.de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www.berlinhyp.de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17859.102251</v>
      </c>
      <c r="E21" s="378" t="n">
        <v>16154.7</v>
      </c>
      <c r="F21" s="377" t="n">
        <v>17881.511053</v>
      </c>
      <c r="G21" s="378" t="n">
        <v>17209.9</v>
      </c>
      <c r="H21" s="377" t="n">
        <v>19307.960737</v>
      </c>
      <c r="I21" s="378" t="n">
        <v>18255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18515.809506</v>
      </c>
      <c r="E23" s="386" t="n">
        <v>16589.2</v>
      </c>
      <c r="F23" s="385" t="n">
        <v>19026.2991</v>
      </c>
      <c r="G23" s="386" t="n">
        <v>17994.4</v>
      </c>
      <c r="H23" s="385" t="n">
        <v>19800.426712</v>
      </c>
      <c r="I23" s="386" t="n">
        <v>18772.5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656.707255</v>
      </c>
      <c r="E28" s="400" t="n">
        <v>434.5</v>
      </c>
      <c r="F28" s="399" t="n">
        <v>1144.788047</v>
      </c>
      <c r="G28" s="400" t="n">
        <v>784.5</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210.041951</v>
      </c>
      <c r="E34" s="378" t="n">
        <v>260</v>
      </c>
      <c r="F34" s="377" t="n">
        <v>251.931749</v>
      </c>
      <c r="G34" s="378" t="n">
        <v>329.9</v>
      </c>
      <c r="H34" s="377" t="n">
        <v>231.739581</v>
      </c>
      <c r="I34" s="378" t="n">
        <v>312.5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237.329618</v>
      </c>
      <c r="E36" s="386" t="n">
        <v>274</v>
      </c>
      <c r="F36" s="385" t="n">
        <v>300.735071</v>
      </c>
      <c r="G36" s="386" t="n">
        <v>400</v>
      </c>
      <c r="H36" s="385" t="n">
        <v>239.714609</v>
      </c>
      <c r="I36" s="386" t="n">
        <v>361.8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27.287667</v>
      </c>
      <c r="E41" s="400" t="n">
        <v>14</v>
      </c>
      <c r="F41" s="399" t="n">
        <v>48.803322</v>
      </c>
      <c r="G41" s="400" t="n">
        <v>70.09999999999999</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20</v>
      </c>
      <c r="F13" s="490" t="n">
        <v>0</v>
      </c>
      <c r="G13" s="490" t="n">
        <v>20</v>
      </c>
      <c r="H13" s="535" t="n">
        <v>0</v>
      </c>
    </row>
    <row customHeight="1" ht="12.8" r="14" s="349">
      <c r="B14" s="604" t="n"/>
      <c r="C14" s="439" t="n"/>
      <c r="D14" s="439">
        <f>"Jahr "&amp;(AktJahr-1)</f>
        <v/>
      </c>
      <c r="E14" s="536" t="n">
        <v>8</v>
      </c>
      <c r="F14" s="539" t="n">
        <v>0</v>
      </c>
      <c r="G14" s="539" t="n">
        <v>8</v>
      </c>
      <c r="H14" s="541" t="n">
        <v>0</v>
      </c>
    </row>
    <row customHeight="1" ht="12.8" r="15" s="349">
      <c r="B15" s="604" t="inlineStr">
        <is>
          <t>DE</t>
        </is>
      </c>
      <c r="C15" s="488" t="inlineStr">
        <is>
          <t>Germany</t>
        </is>
      </c>
      <c r="D15" s="489">
        <f>$D$13</f>
        <v/>
      </c>
      <c r="E15" s="531" t="n">
        <v>20</v>
      </c>
      <c r="F15" s="490" t="n">
        <v>0</v>
      </c>
      <c r="G15" s="490" t="n">
        <v>20</v>
      </c>
      <c r="H15" s="535" t="n">
        <v>0</v>
      </c>
    </row>
    <row customHeight="1" ht="12.8" r="16" s="349">
      <c r="B16" s="604" t="n"/>
      <c r="C16" s="439" t="n"/>
      <c r="D16" s="439">
        <f>$D$14</f>
        <v/>
      </c>
      <c r="E16" s="536" t="n">
        <v>8</v>
      </c>
      <c r="F16" s="539" t="n">
        <v>0</v>
      </c>
      <c r="G16" s="539" t="n">
        <v>8</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17859.102251</v>
      </c>
      <c r="E9" s="622" t="n">
        <v>16154.7</v>
      </c>
    </row>
    <row customHeight="1" ht="20.1" r="10" s="349">
      <c r="A10" s="623" t="n">
        <v>0</v>
      </c>
      <c r="B10" s="624" t="inlineStr">
        <is>
          <t>thereof percentage share of fixed-rate Pfandbriefe
section 28 para. 1 no. 9</t>
        </is>
      </c>
      <c r="C10" s="625" t="inlineStr">
        <is>
          <t>%</t>
        </is>
      </c>
      <c r="D10" s="626" t="n">
        <v>83.94</v>
      </c>
      <c r="E10" s="627" t="n">
        <v>82</v>
      </c>
    </row>
    <row customHeight="1" ht="8.1" r="11" s="349">
      <c r="A11" s="613" t="n">
        <v>0</v>
      </c>
      <c r="B11" s="628" t="n"/>
      <c r="C11" s="375" t="n"/>
      <c r="D11" s="375" t="n"/>
      <c r="E11" s="629" t="n"/>
    </row>
    <row customHeight="1" ht="15.95" r="12" s="349">
      <c r="A12" s="613" t="n">
        <v>0</v>
      </c>
      <c r="B12" s="630" t="inlineStr">
        <is>
          <t>Cover Pool</t>
        </is>
      </c>
      <c r="C12" s="631" t="inlineStr">
        <is>
          <t>(€ mn.)</t>
        </is>
      </c>
      <c r="D12" s="621" t="n">
        <v>18515.809506</v>
      </c>
      <c r="E12" s="622" t="n">
        <v>16589.2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78.33</v>
      </c>
      <c r="E16" s="635" t="n">
        <v>75.09999999999999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57.7</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70.12281</v>
      </c>
      <c r="E21" s="635" t="n">
        <v>103.9</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3.93</v>
      </c>
      <c r="E28" s="635" t="n">
        <v>3.8</v>
      </c>
    </row>
    <row customHeight="1" ht="30" r="29" s="349">
      <c r="A29" s="613" t="n">
        <v>0</v>
      </c>
      <c r="B29" s="640" t="inlineStr">
        <is>
          <t>average loan-to-value ratio, weighted using the mortgage lending value
section 28 para. 2 no. 3</t>
        </is>
      </c>
      <c r="C29" s="636" t="inlineStr">
        <is>
          <t>%</t>
        </is>
      </c>
      <c r="D29" s="634" t="n">
        <v>57.16</v>
      </c>
      <c r="E29" s="635" t="n">
        <v>56.5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210.041951</v>
      </c>
      <c r="E34" s="649" t="n">
        <v>260</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237.329618</v>
      </c>
      <c r="E37" s="649" t="n">
        <v>274</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10.04.2022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BHH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Berlin Hyp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1455.01285</v>
      </c>
      <c r="E11" s="425" t="n">
        <v>2925.136458</v>
      </c>
      <c r="F11" s="424" t="n">
        <v>613.5</v>
      </c>
      <c r="G11" s="425" t="n">
        <v>1652.9</v>
      </c>
    </row>
    <row customHeight="1" ht="12.8" r="12" s="349">
      <c r="A12" s="365" t="n">
        <v>0</v>
      </c>
      <c r="B12" s="422" t="inlineStr">
        <is>
          <t>&gt; 0,5 years and &lt;= 1 year</t>
        </is>
      </c>
      <c r="C12" s="423" t="n"/>
      <c r="D12" s="424" t="n">
        <v>1196.164</v>
      </c>
      <c r="E12" s="425" t="n">
        <v>925.952634</v>
      </c>
      <c r="F12" s="424" t="n">
        <v>1372.8</v>
      </c>
      <c r="G12" s="425" t="n">
        <v>725.8</v>
      </c>
    </row>
    <row customHeight="1" ht="12.8" r="13" s="349">
      <c r="A13" s="365" t="n">
        <v>0</v>
      </c>
      <c r="B13" s="422" t="inlineStr">
        <is>
          <t>&gt; 1  year and &lt;= 1,5 years</t>
        </is>
      </c>
      <c r="C13" s="423" t="n"/>
      <c r="D13" s="424" t="n">
        <v>807.2860000000001</v>
      </c>
      <c r="E13" s="425" t="n">
        <v>451.404286</v>
      </c>
      <c r="F13" s="424" t="n">
        <v>1454.5</v>
      </c>
      <c r="G13" s="425" t="n">
        <v>602.2</v>
      </c>
    </row>
    <row customHeight="1" ht="12.8" r="14" s="349">
      <c r="A14" s="365" t="n">
        <v>0</v>
      </c>
      <c r="B14" s="422" t="inlineStr">
        <is>
          <t>&gt; 1,5 years and &lt;= 2 years</t>
        </is>
      </c>
      <c r="C14" s="422" t="n"/>
      <c r="D14" s="426" t="n">
        <v>1300</v>
      </c>
      <c r="E14" s="427" t="n">
        <v>995.5271650000001</v>
      </c>
      <c r="F14" s="426" t="n">
        <v>1196.2</v>
      </c>
      <c r="G14" s="427" t="n">
        <v>939.1</v>
      </c>
    </row>
    <row customHeight="1" ht="12.8" r="15" s="349">
      <c r="A15" s="365" t="n">
        <v>0</v>
      </c>
      <c r="B15" s="422" t="inlineStr">
        <is>
          <t>&gt; 2 years and &lt;= 3 years</t>
        </is>
      </c>
      <c r="C15" s="422" t="n"/>
      <c r="D15" s="426" t="n">
        <v>1644</v>
      </c>
      <c r="E15" s="427" t="n">
        <v>2207.532796</v>
      </c>
      <c r="F15" s="426" t="n">
        <v>2107.3</v>
      </c>
      <c r="G15" s="427" t="n">
        <v>1452.7</v>
      </c>
    </row>
    <row customHeight="1" ht="12.8" r="16" s="349">
      <c r="A16" s="365" t="n">
        <v>0</v>
      </c>
      <c r="B16" s="422" t="inlineStr">
        <is>
          <t>&gt; 3 years and &lt;= 4 years</t>
        </is>
      </c>
      <c r="C16" s="422" t="n"/>
      <c r="D16" s="426" t="n">
        <v>2771</v>
      </c>
      <c r="E16" s="427" t="n">
        <v>1863.965797</v>
      </c>
      <c r="F16" s="426" t="n">
        <v>1611</v>
      </c>
      <c r="G16" s="427" t="n">
        <v>2209</v>
      </c>
    </row>
    <row customHeight="1" ht="12.8" r="17" s="349">
      <c r="A17" s="365" t="n">
        <v>0</v>
      </c>
      <c r="B17" s="422" t="inlineStr">
        <is>
          <t>&gt; 4 years and &lt;= 5 years</t>
        </is>
      </c>
      <c r="C17" s="422" t="n"/>
      <c r="D17" s="426" t="n">
        <v>1862</v>
      </c>
      <c r="E17" s="427" t="n">
        <v>2270.448665</v>
      </c>
      <c r="F17" s="426" t="n">
        <v>2751</v>
      </c>
      <c r="G17" s="427" t="n">
        <v>1468.5</v>
      </c>
    </row>
    <row customHeight="1" ht="12.8" r="18" s="349">
      <c r="A18" s="365" t="n">
        <v>0</v>
      </c>
      <c r="B18" s="422" t="inlineStr">
        <is>
          <t>&gt; 5 years and &lt;= 10 years</t>
        </is>
      </c>
      <c r="C18" s="423" t="n"/>
      <c r="D18" s="424" t="n">
        <v>5457</v>
      </c>
      <c r="E18" s="425" t="n">
        <v>6400.39725</v>
      </c>
      <c r="F18" s="424" t="n">
        <v>4175</v>
      </c>
      <c r="G18" s="425" t="n">
        <v>6992</v>
      </c>
    </row>
    <row customHeight="1" ht="12.8" r="19" s="349">
      <c r="A19" s="365" t="n">
        <v>0</v>
      </c>
      <c r="B19" s="422" t="inlineStr">
        <is>
          <t>&gt; 10 years</t>
        </is>
      </c>
      <c r="C19" s="423" t="n"/>
      <c r="D19" s="424" t="n">
        <v>1366.639401</v>
      </c>
      <c r="E19" s="425" t="n">
        <v>475.444455</v>
      </c>
      <c r="F19" s="424" t="n">
        <v>873.4</v>
      </c>
      <c r="G19" s="425" t="n">
        <v>547</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10.041951</v>
      </c>
      <c r="E24" s="425" t="n">
        <v>28.796708</v>
      </c>
      <c r="F24" s="424" t="n">
        <v>50</v>
      </c>
      <c r="G24" s="425" t="n">
        <v>11.1</v>
      </c>
    </row>
    <row customHeight="1" ht="12.8" r="25" s="349">
      <c r="A25" s="365" t="n">
        <v>1</v>
      </c>
      <c r="B25" s="422" t="inlineStr">
        <is>
          <t>&gt; 0,5 years and &lt;= 1 year</t>
        </is>
      </c>
      <c r="C25" s="423" t="n"/>
      <c r="D25" s="424" t="n">
        <v>9</v>
      </c>
      <c r="E25" s="425" t="n">
        <v>0.309985</v>
      </c>
      <c r="F25" s="424" t="n">
        <v>0</v>
      </c>
      <c r="G25" s="425" t="n">
        <v>0.4</v>
      </c>
    </row>
    <row customHeight="1" ht="12.8" r="26" s="349">
      <c r="A26" s="365" t="n">
        <v>1</v>
      </c>
      <c r="B26" s="422" t="inlineStr">
        <is>
          <t>&gt; 1  year and &lt;= 1,5 years</t>
        </is>
      </c>
      <c r="C26" s="423" t="n"/>
      <c r="D26" s="424" t="n">
        <v>0</v>
      </c>
      <c r="E26" s="425" t="n">
        <v>0.244437</v>
      </c>
      <c r="F26" s="424" t="n">
        <v>10</v>
      </c>
      <c r="G26" s="425" t="n">
        <v>0.3</v>
      </c>
    </row>
    <row customHeight="1" ht="12.8" r="27" s="349">
      <c r="A27" s="365" t="n">
        <v>1</v>
      </c>
      <c r="B27" s="422" t="inlineStr">
        <is>
          <t>&gt; 1,5 years and &lt;= 2 years</t>
        </is>
      </c>
      <c r="C27" s="422" t="n"/>
      <c r="D27" s="426" t="n">
        <v>10</v>
      </c>
      <c r="E27" s="427" t="n">
        <v>0.319906</v>
      </c>
      <c r="F27" s="426" t="n">
        <v>9</v>
      </c>
      <c r="G27" s="427" t="n">
        <v>0.3</v>
      </c>
    </row>
    <row customHeight="1" ht="12.8" r="28" s="349">
      <c r="A28" s="365" t="n">
        <v>1</v>
      </c>
      <c r="B28" s="422" t="inlineStr">
        <is>
          <t>&gt; 2 years and &lt;= 3 years</t>
        </is>
      </c>
      <c r="C28" s="422" t="n"/>
      <c r="D28" s="426" t="n">
        <v>0</v>
      </c>
      <c r="E28" s="427" t="n">
        <v>3.86933</v>
      </c>
      <c r="F28" s="426" t="n">
        <v>10</v>
      </c>
      <c r="G28" s="427" t="n">
        <v>0.6</v>
      </c>
    </row>
    <row customHeight="1" ht="12.8" r="29" s="349">
      <c r="A29" s="365" t="n">
        <v>1</v>
      </c>
      <c r="B29" s="422" t="inlineStr">
        <is>
          <t>&gt; 3 years and &lt;= 4 years</t>
        </is>
      </c>
      <c r="C29" s="422" t="n"/>
      <c r="D29" s="426" t="n">
        <v>35</v>
      </c>
      <c r="E29" s="427" t="n">
        <v>0.456839</v>
      </c>
      <c r="F29" s="426" t="n">
        <v>0</v>
      </c>
      <c r="G29" s="427" t="n">
        <v>3.9</v>
      </c>
    </row>
    <row customHeight="1" ht="12.8" r="30" s="349">
      <c r="A30" s="365" t="n">
        <v>1</v>
      </c>
      <c r="B30" s="422" t="inlineStr">
        <is>
          <t>&gt; 4 years and &lt;= 5 years</t>
        </is>
      </c>
      <c r="C30" s="422" t="n"/>
      <c r="D30" s="426" t="n">
        <v>96</v>
      </c>
      <c r="E30" s="427" t="n">
        <v>2.242997</v>
      </c>
      <c r="F30" s="426" t="n">
        <v>35</v>
      </c>
      <c r="G30" s="427" t="n">
        <v>3</v>
      </c>
    </row>
    <row customHeight="1" ht="12.8" r="31" s="349">
      <c r="A31" s="365" t="n">
        <v>1</v>
      </c>
      <c r="B31" s="422" t="inlineStr">
        <is>
          <t>&gt; 5 years and &lt;= 10 years</t>
        </is>
      </c>
      <c r="C31" s="423" t="n"/>
      <c r="D31" s="424" t="n">
        <v>0</v>
      </c>
      <c r="E31" s="425" t="n">
        <v>51.000377</v>
      </c>
      <c r="F31" s="424" t="n">
        <v>96</v>
      </c>
      <c r="G31" s="425" t="n">
        <v>104.3</v>
      </c>
    </row>
    <row customHeight="1" ht="12.8" r="32" s="349">
      <c r="A32" s="365" t="n">
        <v>1</v>
      </c>
      <c r="B32" s="422" t="inlineStr">
        <is>
          <t>&gt; 10 years</t>
        </is>
      </c>
      <c r="C32" s="423" t="n"/>
      <c r="D32" s="426" t="n">
        <v>50</v>
      </c>
      <c r="E32" s="427" t="n">
        <v>150.089038</v>
      </c>
      <c r="F32" s="426" t="n">
        <v>50</v>
      </c>
      <c r="G32" s="427" t="n">
        <v>150.1</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25.976971</v>
      </c>
      <c r="E9" s="438" t="n">
        <v>31.6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90.94155499999999</v>
      </c>
      <c r="E10" s="440" t="n">
        <v>101.7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2270.320873</v>
      </c>
      <c r="E11" s="440" t="n">
        <v>2403.6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13773.570107</v>
      </c>
      <c r="E12" s="440" t="n">
        <v>12874.3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17.329618</v>
      </c>
      <c r="E21" s="425" t="n">
        <v>2.1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200</v>
      </c>
      <c r="E22" s="440" t="n">
        <v>263.9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17.147611</v>
      </c>
      <c r="H16" s="490" t="n">
        <v>154.330633</v>
      </c>
      <c r="I16" s="490" t="n">
        <v>5315.994055</v>
      </c>
      <c r="J16" s="490" t="n">
        <v>0</v>
      </c>
      <c r="K16" s="490" t="n">
        <v>0</v>
      </c>
      <c r="L16" s="490">
        <f>SUM(M16:R16)</f>
        <v/>
      </c>
      <c r="M16" s="490" t="n">
        <v>5580.717805</v>
      </c>
      <c r="N16" s="490" t="n">
        <v>3086.447066</v>
      </c>
      <c r="O16" s="490" t="n">
        <v>110.735327</v>
      </c>
      <c r="P16" s="490" t="n">
        <v>1667.499619</v>
      </c>
      <c r="Q16" s="490" t="n">
        <v>175.959969</v>
      </c>
      <c r="R16" s="490" t="n">
        <v>51.977417</v>
      </c>
      <c r="S16" s="491" t="n">
        <v>0.00765024</v>
      </c>
      <c r="T16" s="490" t="n">
        <v>0</v>
      </c>
    </row>
    <row customHeight="1" ht="12.75" r="17" s="349">
      <c r="B17" s="348" t="n"/>
      <c r="C17" s="484" t="n"/>
      <c r="D17" s="484">
        <f>"year "&amp;(AktJahr-1)</f>
        <v/>
      </c>
      <c r="E17" s="492">
        <f>F17+L17</f>
        <v/>
      </c>
      <c r="F17" s="492">
        <f>SUM(G17:K17)</f>
        <v/>
      </c>
      <c r="G17" s="492" t="n">
        <v>18.909</v>
      </c>
      <c r="H17" s="492" t="n">
        <v>88.75700000000001</v>
      </c>
      <c r="I17" s="492" t="n">
        <v>4906.314</v>
      </c>
      <c r="J17" s="492" t="n">
        <v>0</v>
      </c>
      <c r="K17" s="492" t="n">
        <v>4.31</v>
      </c>
      <c r="L17" s="492">
        <f>SUM(M17:R17)</f>
        <v/>
      </c>
      <c r="M17" s="492" t="n">
        <v>5624.853</v>
      </c>
      <c r="N17" s="492" t="n">
        <v>2952.63</v>
      </c>
      <c r="O17" s="492" t="n">
        <v>134.385</v>
      </c>
      <c r="P17" s="492" t="n">
        <v>1480.28</v>
      </c>
      <c r="Q17" s="492" t="n">
        <v>96.55</v>
      </c>
      <c r="R17" s="492" t="n">
        <v>104.218</v>
      </c>
      <c r="S17" s="493" t="n">
        <v>0</v>
      </c>
      <c r="T17" s="492" t="n">
        <v>0</v>
      </c>
    </row>
    <row customHeight="1" ht="12.8" r="18" s="349">
      <c r="B18" s="361" t="inlineStr">
        <is>
          <t>DE</t>
        </is>
      </c>
      <c r="C18" s="488" t="inlineStr">
        <is>
          <t>Germany</t>
        </is>
      </c>
      <c r="D18" s="489">
        <f>$D$16</f>
        <v/>
      </c>
      <c r="E18" s="490">
        <f>F18+L18</f>
        <v/>
      </c>
      <c r="F18" s="490">
        <f>SUM(G18:K18)</f>
        <v/>
      </c>
      <c r="G18" s="490" t="n">
        <v>16.918411</v>
      </c>
      <c r="H18" s="490" t="n">
        <v>9.327463</v>
      </c>
      <c r="I18" s="490" t="n">
        <v>4804.516683000001</v>
      </c>
      <c r="J18" s="490" t="n">
        <v>0</v>
      </c>
      <c r="K18" s="490" t="n">
        <v>0</v>
      </c>
      <c r="L18" s="490">
        <f>SUM(M18:R18)</f>
        <v/>
      </c>
      <c r="M18" s="490" t="n">
        <v>2695.965966</v>
      </c>
      <c r="N18" s="490" t="n">
        <v>1795.444663</v>
      </c>
      <c r="O18" s="490" t="n">
        <v>106.727327</v>
      </c>
      <c r="P18" s="490" t="n">
        <v>1264.567146</v>
      </c>
      <c r="Q18" s="490" t="n">
        <v>175.959969</v>
      </c>
      <c r="R18" s="490" t="n">
        <v>51.977417</v>
      </c>
      <c r="S18" s="491" t="n">
        <v>0.007648240000000001</v>
      </c>
      <c r="T18" s="490" t="n">
        <v>0</v>
      </c>
    </row>
    <row customHeight="1" ht="12.8" r="19" s="349">
      <c r="B19" s="348" t="n"/>
      <c r="C19" s="484" t="n"/>
      <c r="D19" s="484">
        <f>$D$17</f>
        <v/>
      </c>
      <c r="E19" s="492">
        <f>F19+L19</f>
        <v/>
      </c>
      <c r="F19" s="492">
        <f>SUM(G19:K19)</f>
        <v/>
      </c>
      <c r="G19" s="492" t="n">
        <v>18.679</v>
      </c>
      <c r="H19" s="492" t="n">
        <v>10.357</v>
      </c>
      <c r="I19" s="492" t="n">
        <v>4520.594</v>
      </c>
      <c r="J19" s="492" t="n">
        <v>0</v>
      </c>
      <c r="K19" s="492" t="n">
        <v>4.31</v>
      </c>
      <c r="L19" s="492">
        <f>SUM(M19:R19)</f>
        <v/>
      </c>
      <c r="M19" s="492" t="n">
        <v>2689.479</v>
      </c>
      <c r="N19" s="492" t="n">
        <v>1790.59</v>
      </c>
      <c r="O19" s="492" t="n">
        <v>105.465</v>
      </c>
      <c r="P19" s="492" t="n">
        <v>1112.378</v>
      </c>
      <c r="Q19" s="492" t="n">
        <v>96.55</v>
      </c>
      <c r="R19" s="492" t="n">
        <v>104.218</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55.68</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137.124</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175.70397</v>
      </c>
      <c r="N28" s="490" t="n">
        <v>71.69997599999999</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175.7</v>
      </c>
      <c r="N29" s="492" t="n">
        <v>87.01000000000001</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927.0543680000001</v>
      </c>
      <c r="N36" s="490" t="n">
        <v>304.62085</v>
      </c>
      <c r="O36" s="490" t="n">
        <v>0</v>
      </c>
      <c r="P36" s="490" t="n">
        <v>94.13776700000001</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918.13</v>
      </c>
      <c r="N37" s="492" t="n">
        <v>355.52</v>
      </c>
      <c r="O37" s="492" t="n">
        <v>0</v>
      </c>
      <c r="P37" s="492" t="n">
        <v>94.142</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67.37986900000001</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66.89</v>
      </c>
      <c r="N39" s="492" t="n">
        <v>33.08</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0.2292</v>
      </c>
      <c r="H56" s="490" t="n">
        <v>145.00317</v>
      </c>
      <c r="I56" s="490" t="n">
        <v>511.477372</v>
      </c>
      <c r="J56" s="490" t="n">
        <v>0</v>
      </c>
      <c r="K56" s="490" t="n">
        <v>0</v>
      </c>
      <c r="L56" s="490">
        <f>SUM(M56:R56)</f>
        <v/>
      </c>
      <c r="M56" s="490" t="n">
        <v>1093.064547</v>
      </c>
      <c r="N56" s="490" t="n">
        <v>666.692802</v>
      </c>
      <c r="O56" s="490" t="n">
        <v>4.008</v>
      </c>
      <c r="P56" s="490" t="n">
        <v>241.714781</v>
      </c>
      <c r="Q56" s="490" t="n">
        <v>0</v>
      </c>
      <c r="R56" s="490" t="n">
        <v>0</v>
      </c>
      <c r="S56" s="491" t="n">
        <v>2e-06</v>
      </c>
      <c r="T56" s="490" t="n">
        <v>0</v>
      </c>
    </row>
    <row customHeight="1" ht="12.8" r="57" s="349">
      <c r="B57" s="348" t="n"/>
      <c r="C57" s="484" t="n"/>
      <c r="D57" s="484">
        <f>$D$17</f>
        <v/>
      </c>
      <c r="E57" s="492">
        <f>F57+L57</f>
        <v/>
      </c>
      <c r="F57" s="492">
        <f>SUM(G57:K57)</f>
        <v/>
      </c>
      <c r="G57" s="492" t="n">
        <v>0.23</v>
      </c>
      <c r="H57" s="492" t="n">
        <v>78.40000000000001</v>
      </c>
      <c r="I57" s="492" t="n">
        <v>385.72</v>
      </c>
      <c r="J57" s="492" t="n">
        <v>0</v>
      </c>
      <c r="K57" s="492" t="n">
        <v>0</v>
      </c>
      <c r="L57" s="492">
        <f>SUM(M57:R57)</f>
        <v/>
      </c>
      <c r="M57" s="492" t="n">
        <v>1137.3</v>
      </c>
      <c r="N57" s="492" t="n">
        <v>426.77</v>
      </c>
      <c r="O57" s="492" t="n">
        <v>28.92</v>
      </c>
      <c r="P57" s="492" t="n">
        <v>206.68</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565.8690849999999</v>
      </c>
      <c r="N58" s="490" t="n">
        <v>247.988775</v>
      </c>
      <c r="O58" s="490" t="n">
        <v>0</v>
      </c>
      <c r="P58" s="490" t="n">
        <v>67.079925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500.23</v>
      </c>
      <c r="N59" s="492" t="n">
        <v>259.66</v>
      </c>
      <c r="O59" s="492" t="n">
        <v>0</v>
      </c>
      <c r="P59" s="492" t="n">
        <v>67.08</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50</v>
      </c>
      <c r="H12" s="490" t="n">
        <v>158.4</v>
      </c>
      <c r="I12" s="490" t="n">
        <v>0</v>
      </c>
      <c r="J12" s="534" t="n">
        <v>0</v>
      </c>
      <c r="K12" s="533" t="n">
        <v>0</v>
      </c>
      <c r="L12" s="490" t="n">
        <v>8.929618000000001</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50</v>
      </c>
      <c r="H13" s="539" t="n">
        <v>201.1</v>
      </c>
      <c r="I13" s="539" t="n">
        <v>0</v>
      </c>
      <c r="J13" s="540" t="n">
        <v>0</v>
      </c>
      <c r="K13" s="538" t="n">
        <v>0</v>
      </c>
      <c r="L13" s="539" t="n">
        <v>14.6</v>
      </c>
      <c r="M13" s="539" t="n">
        <v>0.3</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158.4</v>
      </c>
      <c r="I14" s="490" t="n">
        <v>0</v>
      </c>
      <c r="J14" s="534" t="n">
        <v>0</v>
      </c>
      <c r="K14" s="533" t="n">
        <v>0</v>
      </c>
      <c r="L14" s="490" t="n">
        <v>8.929618000000001</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201.1</v>
      </c>
      <c r="I15" s="539" t="n">
        <v>0</v>
      </c>
      <c r="J15" s="540" t="n">
        <v>0</v>
      </c>
      <c r="K15" s="538" t="n">
        <v>0</v>
      </c>
      <c r="L15" s="539" t="n">
        <v>14.6</v>
      </c>
      <c r="M15" s="539" t="n">
        <v>0.3</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50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50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2355</v>
      </c>
      <c r="F13" s="490" t="n">
        <v>0</v>
      </c>
      <c r="G13" s="490" t="n">
        <v>1775</v>
      </c>
      <c r="H13" s="490" t="n">
        <v>0</v>
      </c>
      <c r="I13" s="535" t="n">
        <v>580</v>
      </c>
    </row>
    <row customHeight="1" ht="12.8" r="14" s="349">
      <c r="B14" s="604" t="n"/>
      <c r="C14" s="439" t="n"/>
      <c r="D14" s="439">
        <f>"Jahr "&amp;(AktJahr-1)</f>
        <v/>
      </c>
      <c r="E14" s="536" t="n">
        <v>1178</v>
      </c>
      <c r="F14" s="539" t="n">
        <v>0</v>
      </c>
      <c r="G14" s="539" t="n">
        <v>1178</v>
      </c>
      <c r="H14" s="539" t="n">
        <v>0</v>
      </c>
      <c r="I14" s="541" t="n">
        <v>0</v>
      </c>
    </row>
    <row customHeight="1" ht="12.8" r="15" s="349">
      <c r="B15" s="604" t="inlineStr">
        <is>
          <t>DE</t>
        </is>
      </c>
      <c r="C15" s="488" t="inlineStr">
        <is>
          <t>Germany</t>
        </is>
      </c>
      <c r="D15" s="489">
        <f>$D$13</f>
        <v/>
      </c>
      <c r="E15" s="531" t="n">
        <v>2355</v>
      </c>
      <c r="F15" s="490" t="n">
        <v>0</v>
      </c>
      <c r="G15" s="490" t="n">
        <v>1775</v>
      </c>
      <c r="H15" s="490" t="n">
        <v>0</v>
      </c>
      <c r="I15" s="535" t="n">
        <v>580</v>
      </c>
    </row>
    <row customHeight="1" ht="12.8" r="16" s="349">
      <c r="B16" s="604" t="n"/>
      <c r="C16" s="439" t="n"/>
      <c r="D16" s="439">
        <f>$D$14</f>
        <v/>
      </c>
      <c r="E16" s="536" t="n">
        <v>1129</v>
      </c>
      <c r="F16" s="539" t="n">
        <v>0</v>
      </c>
      <c r="G16" s="539" t="n">
        <v>1129</v>
      </c>
      <c r="H16" s="539" t="n">
        <v>0</v>
      </c>
      <c r="I16" s="541" t="n">
        <v>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v>49</v>
      </c>
      <c r="F70" s="539" t="n">
        <v>0</v>
      </c>
      <c r="G70" s="539" t="n">
        <v>49</v>
      </c>
      <c r="H70" s="539" t="n">
        <v>0</v>
      </c>
      <c r="I70" s="541" t="n">
        <v>0</v>
      </c>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