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85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Hessen-Thüringen (Helaba)</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Neue Mainzer Straße 52 - 58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60311 Frankfurt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91 32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29 15 17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www.helaba.de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8178.6</v>
      </c>
      <c r="E21" s="378" t="n">
        <v>9936</v>
      </c>
      <c r="F21" s="377" t="n">
        <v>7974.1</v>
      </c>
      <c r="G21" s="378" t="n">
        <v>10117</v>
      </c>
      <c r="H21" s="377" t="n">
        <v>0</v>
      </c>
      <c r="I21" s="378" t="n">
        <v>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16179.5</v>
      </c>
      <c r="E23" s="386" t="n">
        <v>16792.5</v>
      </c>
      <c r="F23" s="385" t="n">
        <v>16113.1</v>
      </c>
      <c r="G23" s="386" t="n">
        <v>17857.3</v>
      </c>
      <c r="H23" s="385" t="n">
        <v>0</v>
      </c>
      <c r="I23" s="386" t="n">
        <v>0</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8000.9</v>
      </c>
      <c r="E28" s="400" t="n">
        <v>6856.5</v>
      </c>
      <c r="F28" s="399" t="n">
        <v>8139</v>
      </c>
      <c r="G28" s="400" t="n">
        <v>7740.3</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28167.3</v>
      </c>
      <c r="E34" s="378" t="n">
        <v>28721.9</v>
      </c>
      <c r="F34" s="377" t="n">
        <v>28697.6</v>
      </c>
      <c r="G34" s="378" t="n">
        <v>32573.3</v>
      </c>
      <c r="H34" s="377" t="n">
        <v>0</v>
      </c>
      <c r="I34" s="378" t="n">
        <v>0</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33563.3</v>
      </c>
      <c r="E36" s="386" t="n">
        <v>32647.7</v>
      </c>
      <c r="F36" s="385" t="n">
        <v>34545.7</v>
      </c>
      <c r="G36" s="386" t="n">
        <v>38489.1</v>
      </c>
      <c r="H36" s="385" t="n">
        <v>0</v>
      </c>
      <c r="I36" s="386" t="n">
        <v>0</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5396</v>
      </c>
      <c r="E41" s="400" t="n">
        <v>3925.8</v>
      </c>
      <c r="F41" s="399" t="n">
        <v>5848.1</v>
      </c>
      <c r="G41" s="400" t="n">
        <v>5915.8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560.8</v>
      </c>
      <c r="F13" s="490" t="n">
        <v>0</v>
      </c>
      <c r="G13" s="490" t="n">
        <v>560.8</v>
      </c>
      <c r="H13" s="535" t="n">
        <v>105.9</v>
      </c>
    </row>
    <row customHeight="1" ht="12.8" r="14" s="349">
      <c r="B14" s="604" t="n"/>
      <c r="C14" s="439" t="n"/>
      <c r="D14" s="439">
        <f>"Jahr "&amp;(AktJahr-1)</f>
        <v/>
      </c>
      <c r="E14" s="536" t="n">
        <v>33.1</v>
      </c>
      <c r="F14" s="539" t="n">
        <v>0</v>
      </c>
      <c r="G14" s="539" t="n">
        <v>33.1</v>
      </c>
      <c r="H14" s="541" t="n">
        <v>0</v>
      </c>
    </row>
    <row customHeight="1" ht="12.8" r="15" s="349">
      <c r="B15" s="604" t="inlineStr">
        <is>
          <t>DE</t>
        </is>
      </c>
      <c r="C15" s="488" t="inlineStr">
        <is>
          <t>Germany</t>
        </is>
      </c>
      <c r="D15" s="489">
        <f>$D$13</f>
        <v/>
      </c>
      <c r="E15" s="531" t="n">
        <v>560.8</v>
      </c>
      <c r="F15" s="490" t="n">
        <v>0</v>
      </c>
      <c r="G15" s="490" t="n">
        <v>560.8</v>
      </c>
      <c r="H15" s="535" t="n">
        <v>105.9</v>
      </c>
    </row>
    <row customHeight="1" ht="12.8" r="16" s="349">
      <c r="B16" s="604" t="n"/>
      <c r="C16" s="439" t="n"/>
      <c r="D16" s="439">
        <f>$D$14</f>
        <v/>
      </c>
      <c r="E16" s="536" t="n">
        <v>33.1</v>
      </c>
      <c r="F16" s="539" t="n">
        <v>0</v>
      </c>
      <c r="G16" s="539" t="n">
        <v>33.1</v>
      </c>
      <c r="H16" s="541" t="n">
        <v>0</v>
      </c>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8178.6</v>
      </c>
      <c r="E9" s="622" t="n">
        <v>9936</v>
      </c>
    </row>
    <row customHeight="1" ht="20.1" r="10" s="349">
      <c r="A10" s="623" t="n">
        <v>0</v>
      </c>
      <c r="B10" s="624" t="inlineStr">
        <is>
          <t>thereof percentage share of fixed-rate Pfandbriefe
section 28 para. 1 no. 9</t>
        </is>
      </c>
      <c r="C10" s="625" t="inlineStr">
        <is>
          <t>%</t>
        </is>
      </c>
      <c r="D10" s="626" t="n">
        <v>81.93000000000001</v>
      </c>
      <c r="E10" s="627" t="n">
        <v>84.84999999999999</v>
      </c>
    </row>
    <row customHeight="1" ht="8.1" r="11" s="349">
      <c r="A11" s="613" t="n">
        <v>0</v>
      </c>
      <c r="B11" s="628" t="n"/>
      <c r="C11" s="375" t="n"/>
      <c r="D11" s="375" t="n"/>
      <c r="E11" s="629" t="n"/>
    </row>
    <row customHeight="1" ht="15.95" r="12" s="349">
      <c r="A12" s="613" t="n">
        <v>0</v>
      </c>
      <c r="B12" s="630" t="inlineStr">
        <is>
          <t>Cover Pool</t>
        </is>
      </c>
      <c r="C12" s="631" t="inlineStr">
        <is>
          <t>(€ mn.)</t>
        </is>
      </c>
      <c r="D12" s="621" t="n">
        <v>16179.5</v>
      </c>
      <c r="E12" s="622" t="n">
        <v>16792.5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61.45</v>
      </c>
      <c r="E16" s="635" t="n">
        <v>62.49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1.8</v>
      </c>
      <c r="E18" s="635" t="n">
        <v>13</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297.8</v>
      </c>
      <c r="E21" s="635" t="n">
        <v>963.9</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61.2</v>
      </c>
      <c r="E24" s="635" t="n">
        <v>65.8</v>
      </c>
    </row>
    <row customHeight="1" ht="12.8" r="25" s="349">
      <c r="A25" s="613" t="n"/>
      <c r="B25" s="638" t="n"/>
      <c r="C25" s="636" t="inlineStr">
        <is>
          <t>SEK</t>
        </is>
      </c>
      <c r="D25" s="634" t="n">
        <v>176.8</v>
      </c>
      <c r="E25" s="635" t="n">
        <v>280.1</v>
      </c>
    </row>
    <row customHeight="1" ht="12.8" r="26" s="349">
      <c r="A26" s="613" t="n"/>
      <c r="B26" s="638" t="n"/>
      <c r="C26" s="636" t="inlineStr">
        <is>
          <t>USD</t>
        </is>
      </c>
      <c r="D26" s="634" t="n">
        <v>3130.1</v>
      </c>
      <c r="E26" s="635" t="n">
        <v>3122.4</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4.43</v>
      </c>
      <c r="E28" s="635" t="n">
        <v>4.27</v>
      </c>
    </row>
    <row customHeight="1" ht="30" r="29" s="349">
      <c r="A29" s="613" t="n">
        <v>0</v>
      </c>
      <c r="B29" s="640" t="inlineStr">
        <is>
          <t>average loan-to-value ratio, weighted using the mortgage lending value
section 28 para. 2 no. 3</t>
        </is>
      </c>
      <c r="C29" s="636" t="inlineStr">
        <is>
          <t>%</t>
        </is>
      </c>
      <c r="D29" s="634" t="n">
        <v>59.15</v>
      </c>
      <c r="E29" s="635" t="n">
        <v>59.07</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28167.3</v>
      </c>
      <c r="E34" s="649" t="n">
        <v>28721.9</v>
      </c>
    </row>
    <row customHeight="1" ht="20.1" r="35" s="349">
      <c r="A35" s="613" t="n">
        <v>1</v>
      </c>
      <c r="B35" s="624" t="inlineStr">
        <is>
          <t>thereof percentage share of fixed-rate Pfandbriefe
section 28 para. 1 no. 9</t>
        </is>
      </c>
      <c r="C35" s="625" t="inlineStr">
        <is>
          <t>%</t>
        </is>
      </c>
      <c r="D35" s="626" t="n">
        <v>76.28</v>
      </c>
      <c r="E35" s="627" t="n">
        <v>78.92</v>
      </c>
    </row>
    <row customHeight="1" ht="8.1" r="36" s="349">
      <c r="A36" s="613" t="n">
        <v>1</v>
      </c>
      <c r="B36" s="628" t="n"/>
      <c r="C36" s="375" t="n"/>
      <c r="D36" s="375" t="n"/>
      <c r="E36" s="629" t="n"/>
    </row>
    <row customHeight="1" ht="15.95" r="37" s="349">
      <c r="A37" s="613" t="n">
        <v>1</v>
      </c>
      <c r="B37" s="630" t="inlineStr">
        <is>
          <t>Cover Pool</t>
        </is>
      </c>
      <c r="C37" s="650" t="inlineStr">
        <is>
          <t>(€ mn.)</t>
        </is>
      </c>
      <c r="D37" s="648" t="n">
        <v>33563.3</v>
      </c>
      <c r="E37" s="649" t="n">
        <v>32647.7</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94.45</v>
      </c>
      <c r="E41" s="635" t="n">
        <v>95.02</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140.8</v>
      </c>
      <c r="E43" s="635" t="n">
        <v>135.3</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581.5</v>
      </c>
      <c r="E48" s="635" t="n">
        <v>694.1</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334.8</v>
      </c>
      <c r="E51" s="635" t="n">
        <v>342</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Hessen-Thüringen (Helaba)</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I</t>
        </is>
      </c>
      <c r="D19" s="670" t="n"/>
      <c r="E19" s="670" t="n"/>
      <c r="F19" s="684" t="n"/>
      <c r="G19" s="670" t="n"/>
      <c r="H19" s="670" t="n"/>
      <c r="I19" s="670" t="n"/>
    </row>
    <row customHeight="1" ht="15" r="20" s="349">
      <c r="B20" s="665" t="inlineStr">
        <is>
          <t>KzRbwBerO</t>
        </is>
      </c>
      <c r="C20" s="676" t="inlineStr">
        <is>
          <t>I</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1008.7</v>
      </c>
      <c r="F11" s="424" t="n">
        <v>1219.4</v>
      </c>
      <c r="G11" s="425" t="n">
        <v>904.8</v>
      </c>
    </row>
    <row customHeight="1" ht="12.8" r="12" s="349">
      <c r="A12" s="365" t="n">
        <v>0</v>
      </c>
      <c r="B12" s="422" t="inlineStr">
        <is>
          <t>&gt; 0,5 years and &lt;= 1 year</t>
        </is>
      </c>
      <c r="C12" s="423" t="n"/>
      <c r="D12" s="424" t="n">
        <v>1068.6</v>
      </c>
      <c r="E12" s="425" t="n">
        <v>960.9</v>
      </c>
      <c r="F12" s="424" t="n">
        <v>2898</v>
      </c>
      <c r="G12" s="425" t="n">
        <v>985.4</v>
      </c>
    </row>
    <row customHeight="1" ht="12.8" r="13" s="349">
      <c r="A13" s="365" t="n">
        <v>0</v>
      </c>
      <c r="B13" s="422" t="inlineStr">
        <is>
          <t>&gt; 1  year and &lt;= 1,5 years</t>
        </is>
      </c>
      <c r="C13" s="423" t="n"/>
      <c r="D13" s="424" t="n">
        <v>15</v>
      </c>
      <c r="E13" s="425" t="n">
        <v>1439</v>
      </c>
      <c r="F13" s="424" t="n">
        <v>500</v>
      </c>
      <c r="G13" s="425" t="n">
        <v>1409.5</v>
      </c>
    </row>
    <row customHeight="1" ht="12.8" r="14" s="349">
      <c r="A14" s="365" t="n">
        <v>0</v>
      </c>
      <c r="B14" s="422" t="inlineStr">
        <is>
          <t>&gt; 1,5 years and &lt;= 2 years</t>
        </is>
      </c>
      <c r="C14" s="422" t="n"/>
      <c r="D14" s="426" t="n">
        <v>1548</v>
      </c>
      <c r="E14" s="427" t="n">
        <v>1568.1</v>
      </c>
      <c r="F14" s="426" t="n">
        <v>1068.6</v>
      </c>
      <c r="G14" s="427" t="n">
        <v>1360.8</v>
      </c>
    </row>
    <row customHeight="1" ht="12.8" r="15" s="349">
      <c r="A15" s="365" t="n">
        <v>0</v>
      </c>
      <c r="B15" s="422" t="inlineStr">
        <is>
          <t>&gt; 2 years and &lt;= 3 years</t>
        </is>
      </c>
      <c r="C15" s="422" t="n"/>
      <c r="D15" s="426" t="n">
        <v>3075</v>
      </c>
      <c r="E15" s="427" t="n">
        <v>2283.7</v>
      </c>
      <c r="F15" s="426" t="n">
        <v>1063</v>
      </c>
      <c r="G15" s="427" t="n">
        <v>2989.4</v>
      </c>
    </row>
    <row customHeight="1" ht="12.8" r="16" s="349">
      <c r="A16" s="365" t="n">
        <v>0</v>
      </c>
      <c r="B16" s="422" t="inlineStr">
        <is>
          <t>&gt; 3 years and &lt;= 4 years</t>
        </is>
      </c>
      <c r="C16" s="422" t="n"/>
      <c r="D16" s="426" t="n">
        <v>1052</v>
      </c>
      <c r="E16" s="427" t="n">
        <v>2430.4</v>
      </c>
      <c r="F16" s="426" t="n">
        <v>2000</v>
      </c>
      <c r="G16" s="427" t="n">
        <v>2474.4</v>
      </c>
    </row>
    <row customHeight="1" ht="12.8" r="17" s="349">
      <c r="A17" s="365" t="n">
        <v>0</v>
      </c>
      <c r="B17" s="422" t="inlineStr">
        <is>
          <t>&gt; 4 years and &lt;= 5 years</t>
        </is>
      </c>
      <c r="C17" s="422" t="n"/>
      <c r="D17" s="426" t="n">
        <v>10</v>
      </c>
      <c r="E17" s="427" t="n">
        <v>2132.3</v>
      </c>
      <c r="F17" s="426" t="n">
        <v>1017</v>
      </c>
      <c r="G17" s="427" t="n">
        <v>1698</v>
      </c>
    </row>
    <row customHeight="1" ht="12.8" r="18" s="349">
      <c r="A18" s="365" t="n">
        <v>0</v>
      </c>
      <c r="B18" s="422" t="inlineStr">
        <is>
          <t>&gt; 5 years and &lt;= 10 years</t>
        </is>
      </c>
      <c r="C18" s="423" t="n"/>
      <c r="D18" s="424" t="n">
        <v>1360</v>
      </c>
      <c r="E18" s="425" t="n">
        <v>4118.1</v>
      </c>
      <c r="F18" s="424" t="n">
        <v>70</v>
      </c>
      <c r="G18" s="425" t="n">
        <v>4759.1</v>
      </c>
    </row>
    <row customHeight="1" ht="12.8" r="19" s="349">
      <c r="A19" s="365" t="n">
        <v>0</v>
      </c>
      <c r="B19" s="422" t="inlineStr">
        <is>
          <t>&gt; 10 years</t>
        </is>
      </c>
      <c r="C19" s="423" t="n"/>
      <c r="D19" s="424" t="n">
        <v>50</v>
      </c>
      <c r="E19" s="425" t="n">
        <v>238.3</v>
      </c>
      <c r="F19" s="424" t="n">
        <v>100</v>
      </c>
      <c r="G19" s="425" t="n">
        <v>211.1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3372.2</v>
      </c>
      <c r="E24" s="425" t="n">
        <v>1975.9</v>
      </c>
      <c r="F24" s="424" t="n">
        <v>1166.4</v>
      </c>
      <c r="G24" s="425" t="n">
        <v>1170.8</v>
      </c>
    </row>
    <row customHeight="1" ht="12.8" r="25" s="349">
      <c r="A25" s="365" t="n">
        <v>1</v>
      </c>
      <c r="B25" s="422" t="inlineStr">
        <is>
          <t>&gt; 0,5 years and &lt;= 1 year</t>
        </is>
      </c>
      <c r="C25" s="423" t="n"/>
      <c r="D25" s="424" t="n">
        <v>3153.5</v>
      </c>
      <c r="E25" s="425" t="n">
        <v>2848.6</v>
      </c>
      <c r="F25" s="424" t="n">
        <v>1505.5</v>
      </c>
      <c r="G25" s="425" t="n">
        <v>1505.8</v>
      </c>
    </row>
    <row customHeight="1" ht="12.8" r="26" s="349">
      <c r="A26" s="365" t="n">
        <v>1</v>
      </c>
      <c r="B26" s="422" t="inlineStr">
        <is>
          <t>&gt; 1  year and &lt;= 1,5 years</t>
        </is>
      </c>
      <c r="C26" s="423" t="n"/>
      <c r="D26" s="424" t="n">
        <v>2265</v>
      </c>
      <c r="E26" s="425" t="n">
        <v>1440</v>
      </c>
      <c r="F26" s="424" t="n">
        <v>3365.9</v>
      </c>
      <c r="G26" s="425" t="n">
        <v>1271.8</v>
      </c>
    </row>
    <row customHeight="1" ht="12.8" r="27" s="349">
      <c r="A27" s="365" t="n">
        <v>1</v>
      </c>
      <c r="B27" s="422" t="inlineStr">
        <is>
          <t>&gt; 1,5 years and &lt;= 2 years</t>
        </is>
      </c>
      <c r="C27" s="422" t="n"/>
      <c r="D27" s="426" t="n">
        <v>2152.5</v>
      </c>
      <c r="E27" s="427" t="n">
        <v>1524.3</v>
      </c>
      <c r="F27" s="426" t="n">
        <v>3141.5</v>
      </c>
      <c r="G27" s="427" t="n">
        <v>2557.8</v>
      </c>
    </row>
    <row customHeight="1" ht="12.8" r="28" s="349">
      <c r="A28" s="365" t="n">
        <v>1</v>
      </c>
      <c r="B28" s="422" t="inlineStr">
        <is>
          <t>&gt; 2 years and &lt;= 3 years</t>
        </is>
      </c>
      <c r="C28" s="422" t="n"/>
      <c r="D28" s="426" t="n">
        <v>2462.5</v>
      </c>
      <c r="E28" s="427" t="n">
        <v>2911.6</v>
      </c>
      <c r="F28" s="426" t="n">
        <v>4365.9</v>
      </c>
      <c r="G28" s="427" t="n">
        <v>2682</v>
      </c>
    </row>
    <row customHeight="1" ht="12.8" r="29" s="349">
      <c r="A29" s="365" t="n">
        <v>1</v>
      </c>
      <c r="B29" s="422" t="inlineStr">
        <is>
          <t>&gt; 3 years and &lt;= 4 years</t>
        </is>
      </c>
      <c r="C29" s="422" t="n"/>
      <c r="D29" s="426" t="n">
        <v>2225.9</v>
      </c>
      <c r="E29" s="427" t="n">
        <v>2884.8</v>
      </c>
      <c r="F29" s="426" t="n">
        <v>1664.5</v>
      </c>
      <c r="G29" s="427" t="n">
        <v>2292.7</v>
      </c>
    </row>
    <row customHeight="1" ht="12.8" r="30" s="349">
      <c r="A30" s="365" t="n">
        <v>1</v>
      </c>
      <c r="B30" s="422" t="inlineStr">
        <is>
          <t>&gt; 4 years and &lt;= 5 years</t>
        </is>
      </c>
      <c r="C30" s="422" t="n"/>
      <c r="D30" s="426" t="n">
        <v>2063</v>
      </c>
      <c r="E30" s="427" t="n">
        <v>2583.6</v>
      </c>
      <c r="F30" s="426" t="n">
        <v>2213.7</v>
      </c>
      <c r="G30" s="427" t="n">
        <v>2710</v>
      </c>
    </row>
    <row customHeight="1" ht="12.8" r="31" s="349">
      <c r="A31" s="365" t="n">
        <v>1</v>
      </c>
      <c r="B31" s="422" t="inlineStr">
        <is>
          <t>&gt; 5 years and &lt;= 10 years</t>
        </is>
      </c>
      <c r="C31" s="423" t="n"/>
      <c r="D31" s="424" t="n">
        <v>5617.8</v>
      </c>
      <c r="E31" s="425" t="n">
        <v>8572.200000000001</v>
      </c>
      <c r="F31" s="424" t="n">
        <v>7177.1</v>
      </c>
      <c r="G31" s="425" t="n">
        <v>9217.1</v>
      </c>
    </row>
    <row customHeight="1" ht="12.8" r="32" s="349">
      <c r="A32" s="365" t="n">
        <v>1</v>
      </c>
      <c r="B32" s="422" t="inlineStr">
        <is>
          <t>&gt; 10 years</t>
        </is>
      </c>
      <c r="C32" s="423" t="n"/>
      <c r="D32" s="426" t="n">
        <v>4854.9</v>
      </c>
      <c r="E32" s="427" t="n">
        <v>8822.299999999999</v>
      </c>
      <c r="F32" s="426" t="n">
        <v>4121.4</v>
      </c>
      <c r="G32" s="427" t="n">
        <v>9239.700000000001</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952</v>
      </c>
      <c r="E9" s="438" t="n">
        <v>752.5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290.5</v>
      </c>
      <c r="E10" s="440" t="n">
        <v>217.9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858.2</v>
      </c>
      <c r="E11" s="440" t="n">
        <v>850.7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13903.2</v>
      </c>
      <c r="E12" s="440" t="n">
        <v>14466.4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3701.6</v>
      </c>
      <c r="E21" s="425" t="n">
        <v>3738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8263.9</v>
      </c>
      <c r="E22" s="440" t="n">
        <v>8311.4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21037</v>
      </c>
      <c r="E23" s="446" t="n">
        <v>20565.2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249.8</v>
      </c>
      <c r="H16" s="490" t="n">
        <v>749.6</v>
      </c>
      <c r="I16" s="490" t="n">
        <v>3814.7</v>
      </c>
      <c r="J16" s="490" t="n">
        <v>0.5</v>
      </c>
      <c r="K16" s="490" t="n">
        <v>0.1</v>
      </c>
      <c r="L16" s="490">
        <f>SUM(M16:R16)</f>
        <v/>
      </c>
      <c r="M16" s="490" t="n">
        <v>7277.8</v>
      </c>
      <c r="N16" s="490" t="n">
        <v>3461.8</v>
      </c>
      <c r="O16" s="490" t="n">
        <v>216.5</v>
      </c>
      <c r="P16" s="490" t="n">
        <v>183.3</v>
      </c>
      <c r="Q16" s="490" t="n">
        <v>49.8</v>
      </c>
      <c r="R16" s="490" t="n">
        <v>0</v>
      </c>
      <c r="S16" s="491" t="n">
        <v>0</v>
      </c>
      <c r="T16" s="490" t="n">
        <v>0</v>
      </c>
    </row>
    <row customHeight="1" ht="12.75" r="17" s="349">
      <c r="B17" s="348" t="n"/>
      <c r="C17" s="484" t="n"/>
      <c r="D17" s="484">
        <f>"year "&amp;(AktJahr-1)</f>
        <v/>
      </c>
      <c r="E17" s="492">
        <f>F17+L17</f>
        <v/>
      </c>
      <c r="F17" s="492">
        <f>SUM(G17:K17)</f>
        <v/>
      </c>
      <c r="G17" s="492" t="n">
        <v>195.3</v>
      </c>
      <c r="H17" s="492" t="n">
        <v>566.3</v>
      </c>
      <c r="I17" s="492" t="n">
        <v>3684.5</v>
      </c>
      <c r="J17" s="492" t="n">
        <v>0.5</v>
      </c>
      <c r="K17" s="492" t="n">
        <v>0.1</v>
      </c>
      <c r="L17" s="492">
        <f>SUM(M17:R17)</f>
        <v/>
      </c>
      <c r="M17" s="492" t="n">
        <v>7318.9</v>
      </c>
      <c r="N17" s="492" t="n">
        <v>4167.8</v>
      </c>
      <c r="O17" s="492" t="n">
        <v>109.8</v>
      </c>
      <c r="P17" s="492" t="n">
        <v>186.2</v>
      </c>
      <c r="Q17" s="492" t="n">
        <v>56</v>
      </c>
      <c r="R17" s="492" t="n">
        <v>2.1</v>
      </c>
      <c r="S17" s="493" t="n">
        <v>0</v>
      </c>
      <c r="T17" s="492" t="n">
        <v>0</v>
      </c>
    </row>
    <row customHeight="1" ht="12.8" r="18" s="349">
      <c r="B18" s="361" t="inlineStr">
        <is>
          <t>DE</t>
        </is>
      </c>
      <c r="C18" s="488" t="inlineStr">
        <is>
          <t>Germany</t>
        </is>
      </c>
      <c r="D18" s="489">
        <f>$D$16</f>
        <v/>
      </c>
      <c r="E18" s="490">
        <f>F18+L18</f>
        <v/>
      </c>
      <c r="F18" s="490">
        <f>SUM(G18:K18)</f>
        <v/>
      </c>
      <c r="G18" s="490" t="n">
        <v>249.8</v>
      </c>
      <c r="H18" s="490" t="n">
        <v>749.6</v>
      </c>
      <c r="I18" s="490" t="n">
        <v>2028.7</v>
      </c>
      <c r="J18" s="490" t="n">
        <v>0.5</v>
      </c>
      <c r="K18" s="490" t="n">
        <v>0.1</v>
      </c>
      <c r="L18" s="490">
        <f>SUM(M18:R18)</f>
        <v/>
      </c>
      <c r="M18" s="490" t="n">
        <v>2456.1</v>
      </c>
      <c r="N18" s="490" t="n">
        <v>1968.3</v>
      </c>
      <c r="O18" s="490" t="n">
        <v>216.5</v>
      </c>
      <c r="P18" s="490" t="n">
        <v>175.3</v>
      </c>
      <c r="Q18" s="490" t="n">
        <v>49.8</v>
      </c>
      <c r="R18" s="490" t="n">
        <v>0</v>
      </c>
      <c r="S18" s="491" t="n">
        <v>0</v>
      </c>
      <c r="T18" s="490" t="n">
        <v>0</v>
      </c>
    </row>
    <row customHeight="1" ht="12.8" r="19" s="349">
      <c r="B19" s="348" t="n"/>
      <c r="C19" s="484" t="n"/>
      <c r="D19" s="484">
        <f>$D$17</f>
        <v/>
      </c>
      <c r="E19" s="492">
        <f>F19+L19</f>
        <v/>
      </c>
      <c r="F19" s="492">
        <f>SUM(G19:K19)</f>
        <v/>
      </c>
      <c r="G19" s="492" t="n">
        <v>195.3</v>
      </c>
      <c r="H19" s="492" t="n">
        <v>566.3</v>
      </c>
      <c r="I19" s="492" t="n">
        <v>2057.9</v>
      </c>
      <c r="J19" s="492" t="n">
        <v>0.5</v>
      </c>
      <c r="K19" s="492" t="n">
        <v>0.1</v>
      </c>
      <c r="L19" s="492">
        <f>SUM(M19:R19)</f>
        <v/>
      </c>
      <c r="M19" s="492" t="n">
        <v>2746.9</v>
      </c>
      <c r="N19" s="492" t="n">
        <v>2367.1</v>
      </c>
      <c r="O19" s="492" t="n">
        <v>109.8</v>
      </c>
      <c r="P19" s="492" t="n">
        <v>171.4</v>
      </c>
      <c r="Q19" s="492" t="n">
        <v>49.8</v>
      </c>
      <c r="R19" s="492" t="n">
        <v>2.1</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120.7</v>
      </c>
      <c r="N22" s="490" t="n">
        <v>31.7</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85.5</v>
      </c>
      <c r="N23" s="492" t="n">
        <v>34.9</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144</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136.4</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251.6</v>
      </c>
      <c r="N30" s="490" t="n">
        <v>52.3</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187.6</v>
      </c>
      <c r="N31" s="492" t="n">
        <v>52.3</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12.2</v>
      </c>
      <c r="J36" s="490" t="n">
        <v>0</v>
      </c>
      <c r="K36" s="490" t="n">
        <v>0</v>
      </c>
      <c r="L36" s="490">
        <f>SUM(M36:R36)</f>
        <v/>
      </c>
      <c r="M36" s="490" t="n">
        <v>150.3</v>
      </c>
      <c r="N36" s="490" t="n">
        <v>188.6</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12.2</v>
      </c>
      <c r="J37" s="492" t="n">
        <v>0</v>
      </c>
      <c r="K37" s="492" t="n">
        <v>0</v>
      </c>
      <c r="L37" s="492">
        <f>SUM(M37:R37)</f>
        <v/>
      </c>
      <c r="M37" s="492" t="n">
        <v>102.7</v>
      </c>
      <c r="N37" s="492" t="n">
        <v>175.9</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16</v>
      </c>
      <c r="J38" s="490" t="n">
        <v>0</v>
      </c>
      <c r="K38" s="490" t="n">
        <v>0</v>
      </c>
      <c r="L38" s="490">
        <f>SUM(M38:R38)</f>
        <v/>
      </c>
      <c r="M38" s="490" t="n">
        <v>985.6</v>
      </c>
      <c r="N38" s="490" t="n">
        <v>269.7</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16</v>
      </c>
      <c r="J39" s="492" t="n">
        <v>0</v>
      </c>
      <c r="K39" s="492" t="n">
        <v>0</v>
      </c>
      <c r="L39" s="492">
        <f>SUM(M39:R39)</f>
        <v/>
      </c>
      <c r="M39" s="492" t="n">
        <v>621.8</v>
      </c>
      <c r="N39" s="492" t="n">
        <v>250.9</v>
      </c>
      <c r="O39" s="492" t="n">
        <v>0</v>
      </c>
      <c r="P39" s="492" t="n">
        <v>0</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292.1</v>
      </c>
      <c r="N40" s="490" t="n">
        <v>34.2</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13.1</v>
      </c>
      <c r="J41" s="492" t="n">
        <v>0</v>
      </c>
      <c r="K41" s="492" t="n">
        <v>0</v>
      </c>
      <c r="L41" s="492">
        <f>SUM(M41:R41)</f>
        <v/>
      </c>
      <c r="M41" s="492" t="n">
        <v>761.4</v>
      </c>
      <c r="N41" s="492" t="n">
        <v>164.9</v>
      </c>
      <c r="O41" s="492" t="n">
        <v>0</v>
      </c>
      <c r="P41" s="492" t="n">
        <v>0.6</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175.8</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175.8</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256.9</v>
      </c>
      <c r="N58" s="490" t="n">
        <v>180.2</v>
      </c>
      <c r="O58" s="490" t="n">
        <v>0</v>
      </c>
      <c r="P58" s="490" t="n">
        <v>8</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312.2</v>
      </c>
      <c r="N59" s="492" t="n">
        <v>238.2</v>
      </c>
      <c r="O59" s="492" t="n">
        <v>0</v>
      </c>
      <c r="P59" s="492" t="n">
        <v>14.2</v>
      </c>
      <c r="Q59" s="492" t="n">
        <v>6.2</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605.8</v>
      </c>
      <c r="N60" s="490" t="n">
        <v>586.1</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380.4</v>
      </c>
      <c r="N61" s="492" t="n">
        <v>606.7</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39.4</v>
      </c>
      <c r="N72" s="490" t="n">
        <v>150.7</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117.9</v>
      </c>
      <c r="N73" s="492" t="n">
        <v>157</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62</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63.1</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1757.8</v>
      </c>
      <c r="J86" s="490" t="n">
        <v>0</v>
      </c>
      <c r="K86" s="490" t="n">
        <v>0</v>
      </c>
      <c r="L86" s="490">
        <f>SUM(M86:R86)</f>
        <v/>
      </c>
      <c r="M86" s="490" t="n">
        <v>1737.5</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1585.3</v>
      </c>
      <c r="J87" s="492" t="n">
        <v>0</v>
      </c>
      <c r="K87" s="492" t="n">
        <v>0</v>
      </c>
      <c r="L87" s="492">
        <f>SUM(M87:R87)</f>
        <v/>
      </c>
      <c r="M87" s="492" t="n">
        <v>1627.2</v>
      </c>
      <c r="N87" s="492" t="n">
        <v>119.9</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1086.621387</v>
      </c>
      <c r="G12" s="533" t="n">
        <v>219.9</v>
      </c>
      <c r="H12" s="490" t="n">
        <v>10521.8</v>
      </c>
      <c r="I12" s="490" t="n">
        <v>12822.2</v>
      </c>
      <c r="J12" s="534" t="n">
        <v>5151.8</v>
      </c>
      <c r="K12" s="533" t="n">
        <v>1087.2</v>
      </c>
      <c r="L12" s="490" t="n">
        <v>862.1</v>
      </c>
      <c r="M12" s="490" t="n">
        <v>2247.2</v>
      </c>
      <c r="N12" s="535" t="n">
        <v>90.3</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996.8</v>
      </c>
      <c r="G13" s="538" t="n">
        <v>109.9</v>
      </c>
      <c r="H13" s="539" t="n">
        <v>10459.3</v>
      </c>
      <c r="I13" s="539" t="n">
        <v>12640.8</v>
      </c>
      <c r="J13" s="540" t="n">
        <v>4426.2</v>
      </c>
      <c r="K13" s="538" t="n">
        <v>996.752875</v>
      </c>
      <c r="L13" s="539" t="n">
        <v>2103</v>
      </c>
      <c r="M13" s="539" t="n">
        <v>1749.3</v>
      </c>
      <c r="N13" s="541" t="n">
        <v>129.3</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928.5</v>
      </c>
      <c r="G14" s="533" t="n">
        <v>51.1</v>
      </c>
      <c r="H14" s="490" t="n">
        <v>10315.4</v>
      </c>
      <c r="I14" s="490" t="n">
        <v>12646</v>
      </c>
      <c r="J14" s="534" t="n">
        <v>4774.4</v>
      </c>
      <c r="K14" s="533" t="n">
        <v>929.1</v>
      </c>
      <c r="L14" s="490" t="n">
        <v>845.9</v>
      </c>
      <c r="M14" s="490" t="n">
        <v>782.7</v>
      </c>
      <c r="N14" s="535" t="n">
        <v>90.3</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762.6</v>
      </c>
      <c r="G15" s="538" t="n">
        <v>51.1</v>
      </c>
      <c r="H15" s="539" t="n">
        <v>10279.2</v>
      </c>
      <c r="I15" s="539" t="n">
        <v>12438.6</v>
      </c>
      <c r="J15" s="540" t="n">
        <v>4396.7</v>
      </c>
      <c r="K15" s="538" t="n">
        <v>762.6</v>
      </c>
      <c r="L15" s="539" t="n">
        <v>1325.3</v>
      </c>
      <c r="M15" s="539" t="n">
        <v>883.8</v>
      </c>
      <c r="N15" s="541" t="n">
        <v>129.3</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2.1</v>
      </c>
      <c r="G18" s="533" t="n">
        <v>168.8</v>
      </c>
      <c r="H18" s="490" t="n">
        <v>0</v>
      </c>
      <c r="I18" s="490" t="n">
        <v>0</v>
      </c>
      <c r="J18" s="534" t="n">
        <v>0</v>
      </c>
      <c r="K18" s="533" t="n">
        <v>2.1</v>
      </c>
      <c r="L18" s="490" t="n">
        <v>0</v>
      </c>
      <c r="M18" s="490" t="n">
        <v>669.5</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2.4</v>
      </c>
      <c r="G19" s="538" t="n">
        <v>58.8</v>
      </c>
      <c r="H19" s="539" t="n">
        <v>0</v>
      </c>
      <c r="I19" s="539" t="n">
        <v>0</v>
      </c>
      <c r="J19" s="540" t="n">
        <v>0</v>
      </c>
      <c r="K19" s="538" t="n">
        <v>2.4</v>
      </c>
      <c r="L19" s="539" t="n">
        <v>745.2</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745</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0.9</v>
      </c>
      <c r="K21" s="538" t="n">
        <v>0</v>
      </c>
      <c r="L21" s="539" t="n">
        <v>12.2</v>
      </c>
      <c r="M21" s="539" t="n">
        <v>815.5</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41.1</v>
      </c>
      <c r="G28" s="533" t="n">
        <v>0</v>
      </c>
      <c r="H28" s="490" t="n">
        <v>0</v>
      </c>
      <c r="I28" s="490" t="n">
        <v>0</v>
      </c>
      <c r="J28" s="534" t="n">
        <v>0</v>
      </c>
      <c r="K28" s="533" t="n">
        <v>41.1</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15.9</v>
      </c>
      <c r="G29" s="538" t="n">
        <v>0</v>
      </c>
      <c r="H29" s="539" t="n">
        <v>0</v>
      </c>
      <c r="I29" s="539" t="n">
        <v>0</v>
      </c>
      <c r="J29" s="540" t="n">
        <v>0</v>
      </c>
      <c r="K29" s="538" t="n">
        <v>15.9</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20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20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18.2</v>
      </c>
      <c r="G34" s="533" t="n">
        <v>0</v>
      </c>
      <c r="H34" s="490" t="n">
        <v>148</v>
      </c>
      <c r="I34" s="490" t="n">
        <v>125.4</v>
      </c>
      <c r="J34" s="534" t="n">
        <v>26.9</v>
      </c>
      <c r="K34" s="533" t="n">
        <v>18.2</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17</v>
      </c>
      <c r="G35" s="538" t="n">
        <v>0</v>
      </c>
      <c r="H35" s="539" t="n">
        <v>121.8</v>
      </c>
      <c r="I35" s="539" t="n">
        <v>150.2</v>
      </c>
      <c r="J35" s="540" t="n">
        <v>28.6</v>
      </c>
      <c r="K35" s="538" t="n">
        <v>17</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197.8</v>
      </c>
      <c r="G37" s="538" t="n">
        <v>0</v>
      </c>
      <c r="H37" s="539" t="n">
        <v>0</v>
      </c>
      <c r="I37" s="539" t="n">
        <v>0</v>
      </c>
      <c r="J37" s="540" t="n">
        <v>0</v>
      </c>
      <c r="K37" s="538" t="n">
        <v>197.8</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1.1</v>
      </c>
      <c r="G51" s="538" t="n">
        <v>0</v>
      </c>
      <c r="H51" s="539" t="n">
        <v>0</v>
      </c>
      <c r="I51" s="539" t="n">
        <v>0</v>
      </c>
      <c r="J51" s="540" t="n">
        <v>0</v>
      </c>
      <c r="K51" s="538" t="n">
        <v>1.052875</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50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50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8.199999999999999</v>
      </c>
      <c r="I66" s="490" t="n">
        <v>30.8</v>
      </c>
      <c r="J66" s="534" t="n">
        <v>0</v>
      </c>
      <c r="K66" s="533" t="n">
        <v>0</v>
      </c>
      <c r="L66" s="490" t="n">
        <v>16.2</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12.8</v>
      </c>
      <c r="I67" s="539" t="n">
        <v>32</v>
      </c>
      <c r="J67" s="540" t="n">
        <v>0</v>
      </c>
      <c r="K67" s="538" t="n">
        <v>0</v>
      </c>
      <c r="L67" s="539" t="n">
        <v>20.3</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29.9</v>
      </c>
      <c r="G68" s="533" t="n">
        <v>0</v>
      </c>
      <c r="H68" s="490" t="n">
        <v>0</v>
      </c>
      <c r="I68" s="490" t="n">
        <v>0</v>
      </c>
      <c r="J68" s="534" t="n">
        <v>0</v>
      </c>
      <c r="K68" s="533" t="n">
        <v>29.9</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66.821387</v>
      </c>
      <c r="G80" s="533" t="n">
        <v>0</v>
      </c>
      <c r="H80" s="490" t="n">
        <v>50.2</v>
      </c>
      <c r="I80" s="490" t="n">
        <v>0</v>
      </c>
      <c r="J80" s="534" t="n">
        <v>0</v>
      </c>
      <c r="K80" s="533" t="n">
        <v>66.8</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45.5</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350.5</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175.6</v>
      </c>
      <c r="F13" s="490" t="n">
        <v>0</v>
      </c>
      <c r="G13" s="490" t="n">
        <v>0</v>
      </c>
      <c r="H13" s="490" t="n">
        <v>0</v>
      </c>
      <c r="I13" s="535" t="n">
        <v>175.6</v>
      </c>
    </row>
    <row customHeight="1" ht="12.8" r="14" s="349">
      <c r="B14" s="604" t="n"/>
      <c r="C14" s="439" t="n"/>
      <c r="D14" s="439">
        <f>"Jahr "&amp;(AktJahr-1)</f>
        <v/>
      </c>
      <c r="E14" s="536" t="n">
        <v>505</v>
      </c>
      <c r="F14" s="539" t="n">
        <v>0</v>
      </c>
      <c r="G14" s="539" t="n">
        <v>0</v>
      </c>
      <c r="H14" s="539" t="n">
        <v>0</v>
      </c>
      <c r="I14" s="541" t="n">
        <v>505</v>
      </c>
    </row>
    <row customHeight="1" ht="12.8" r="15" s="349">
      <c r="B15" s="604" t="inlineStr">
        <is>
          <t>DE</t>
        </is>
      </c>
      <c r="C15" s="488" t="inlineStr">
        <is>
          <t>Germany</t>
        </is>
      </c>
      <c r="D15" s="489">
        <f>$D$13</f>
        <v/>
      </c>
      <c r="E15" s="531" t="n">
        <v>175.6</v>
      </c>
      <c r="F15" s="490" t="n">
        <v>0</v>
      </c>
      <c r="G15" s="490" t="n">
        <v>0</v>
      </c>
      <c r="H15" s="490" t="n">
        <v>0</v>
      </c>
      <c r="I15" s="535" t="n">
        <v>175.6</v>
      </c>
    </row>
    <row customHeight="1" ht="12.8" r="16" s="349">
      <c r="B16" s="604" t="n"/>
      <c r="C16" s="439" t="n"/>
      <c r="D16" s="439">
        <f>$D$14</f>
        <v/>
      </c>
      <c r="E16" s="536" t="n">
        <v>405</v>
      </c>
      <c r="F16" s="539" t="n">
        <v>0</v>
      </c>
      <c r="G16" s="539" t="n">
        <v>0</v>
      </c>
      <c r="H16" s="539" t="n">
        <v>0</v>
      </c>
      <c r="I16" s="541" t="n">
        <v>405</v>
      </c>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v>0</v>
      </c>
      <c r="F35" s="490" t="n">
        <v>0</v>
      </c>
      <c r="G35" s="490" t="n">
        <v>0</v>
      </c>
      <c r="H35" s="490" t="n">
        <v>0</v>
      </c>
      <c r="I35" s="535" t="n">
        <v>0</v>
      </c>
    </row>
    <row customHeight="1" ht="12.8" r="36" s="349">
      <c r="B36" s="604" t="n"/>
      <c r="C36" s="439" t="n"/>
      <c r="D36" s="439">
        <f>$D$14</f>
        <v/>
      </c>
      <c r="E36" s="536" t="n">
        <v>100</v>
      </c>
      <c r="F36" s="539" t="n">
        <v>0</v>
      </c>
      <c r="G36" s="539" t="n">
        <v>0</v>
      </c>
      <c r="H36" s="539" t="n">
        <v>0</v>
      </c>
      <c r="I36" s="541" t="n">
        <v>100</v>
      </c>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