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4668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Münchener Hypothekenbank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Karl-Scharnagl-Ring 10</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80539 München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5387 - 800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89 5387 - 900</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serviceteam800@muenchenerhyp.de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www.muenchenerhyp.de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29033.538</v>
      </c>
      <c r="E21" s="378" t="n">
        <v>26581.241</v>
      </c>
      <c r="F21" s="377" t="n">
        <v>33133.979</v>
      </c>
      <c r="G21" s="378" t="n">
        <v>30690.765</v>
      </c>
      <c r="H21" s="377" t="n">
        <v>30539.142</v>
      </c>
      <c r="I21" s="378" t="n">
        <v>34609.559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29803.195</v>
      </c>
      <c r="E23" s="386" t="n">
        <v>27698.023</v>
      </c>
      <c r="F23" s="385" t="n">
        <v>35720.993</v>
      </c>
      <c r="G23" s="386" t="n">
        <v>33208.13</v>
      </c>
      <c r="H23" s="385" t="n">
        <v>32789.182</v>
      </c>
      <c r="I23" s="386" t="n">
        <v>36600.461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769.657</v>
      </c>
      <c r="E28" s="400" t="n">
        <v>1116.782</v>
      </c>
      <c r="F28" s="399" t="n">
        <v>2587.014</v>
      </c>
      <c r="G28" s="400" t="n">
        <v>2517.365</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1975.276</v>
      </c>
      <c r="E34" s="378" t="n">
        <v>2295.695</v>
      </c>
      <c r="F34" s="377" t="n">
        <v>2722.009</v>
      </c>
      <c r="G34" s="378" t="n">
        <v>3129.392</v>
      </c>
      <c r="H34" s="377" t="n">
        <v>2525.439</v>
      </c>
      <c r="I34" s="378" t="n">
        <v>2837.505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33.891</v>
      </c>
      <c r="I35" s="382" t="n">
        <v>0</v>
      </c>
      <c r="J35" s="348" t="n"/>
    </row>
    <row customHeight="1" ht="15" r="36" s="349">
      <c r="A36" s="365" t="n">
        <v>1</v>
      </c>
      <c r="B36" s="391" t="inlineStr">
        <is>
          <t>Cover Pool</t>
        </is>
      </c>
      <c r="C36" s="376">
        <f>C34</f>
        <v/>
      </c>
      <c r="D36" s="385" t="n">
        <v>2058.103</v>
      </c>
      <c r="E36" s="386" t="n">
        <v>2397.814</v>
      </c>
      <c r="F36" s="385" t="n">
        <v>3127.782</v>
      </c>
      <c r="G36" s="386" t="n">
        <v>3524.816</v>
      </c>
      <c r="H36" s="385" t="n">
        <v>2778.671</v>
      </c>
      <c r="I36" s="386" t="n">
        <v>3028.868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44.82</v>
      </c>
      <c r="G37" s="390" t="n">
        <v>47.279</v>
      </c>
      <c r="H37" s="389" t="n">
        <v>33.891</v>
      </c>
      <c r="I37" s="390" t="n">
        <v>30.622</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82.827</v>
      </c>
      <c r="E41" s="400" t="n">
        <v>102.119</v>
      </c>
      <c r="F41" s="399" t="n">
        <v>405.773</v>
      </c>
      <c r="G41" s="400" t="n">
        <v>395.424</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29033.538</v>
      </c>
      <c r="E9" s="622" t="n">
        <v>26581.241</v>
      </c>
    </row>
    <row customHeight="1" ht="20.1" r="10" s="349">
      <c r="A10" s="623" t="n">
        <v>0</v>
      </c>
      <c r="B10" s="624" t="inlineStr">
        <is>
          <t>thereof percentage share of fixed-rate Pfandbriefe
section 28 para. 1 no. 9</t>
        </is>
      </c>
      <c r="C10" s="625" t="inlineStr">
        <is>
          <t>%</t>
        </is>
      </c>
      <c r="D10" s="626" t="n">
        <v>87</v>
      </c>
      <c r="E10" s="627" t="n">
        <v>93</v>
      </c>
    </row>
    <row customHeight="1" ht="8.1" r="11" s="349">
      <c r="A11" s="613" t="n">
        <v>0</v>
      </c>
      <c r="B11" s="628" t="n"/>
      <c r="C11" s="375" t="n"/>
      <c r="D11" s="375" t="n"/>
      <c r="E11" s="629" t="n"/>
    </row>
    <row customHeight="1" ht="15.95" r="12" s="349">
      <c r="A12" s="613" t="n">
        <v>0</v>
      </c>
      <c r="B12" s="630" t="inlineStr">
        <is>
          <t>Cover Pool</t>
        </is>
      </c>
      <c r="C12" s="631" t="inlineStr">
        <is>
          <t>(€ mn.)</t>
        </is>
      </c>
      <c r="D12" s="621" t="n">
        <v>29803.195</v>
      </c>
      <c r="E12" s="622" t="n">
        <v>27698.023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96</v>
      </c>
      <c r="E16" s="635" t="n">
        <v>96</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1216.92</v>
      </c>
      <c r="E18" s="635" t="n">
        <v>1235.193</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23.993</v>
      </c>
      <c r="E21" s="635" t="n">
        <v>397.052</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8.231999999999999</v>
      </c>
      <c r="E26" s="635" t="n">
        <v>-177.41</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v>
      </c>
      <c r="E28" s="635" t="n">
        <v>5</v>
      </c>
    </row>
    <row customHeight="1" ht="30" r="29" s="349">
      <c r="A29" s="613" t="n">
        <v>0</v>
      </c>
      <c r="B29" s="640" t="inlineStr">
        <is>
          <t>average loan-to-value ratio, weighted using the mortgage lending value
section 28 para. 2 no. 3</t>
        </is>
      </c>
      <c r="C29" s="636" t="inlineStr">
        <is>
          <t>%</t>
        </is>
      </c>
      <c r="D29" s="634" t="n">
        <v>52</v>
      </c>
      <c r="E29" s="635" t="n">
        <v>52</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1975.276</v>
      </c>
      <c r="E34" s="649" t="n">
        <v>2295.695</v>
      </c>
    </row>
    <row customHeight="1" ht="20.1" r="35" s="349">
      <c r="A35" s="613" t="n">
        <v>1</v>
      </c>
      <c r="B35" s="624" t="inlineStr">
        <is>
          <t>thereof percentage share of fixed-rate Pfandbriefe
section 28 para. 1 no. 9</t>
        </is>
      </c>
      <c r="C35" s="625" t="inlineStr">
        <is>
          <t>%</t>
        </is>
      </c>
      <c r="D35" s="626" t="n">
        <v>91</v>
      </c>
      <c r="E35" s="627" t="n">
        <v>92</v>
      </c>
    </row>
    <row customHeight="1" ht="8.1" r="36" s="349">
      <c r="A36" s="613" t="n">
        <v>1</v>
      </c>
      <c r="B36" s="628" t="n"/>
      <c r="C36" s="375" t="n"/>
      <c r="D36" s="375" t="n"/>
      <c r="E36" s="629" t="n"/>
    </row>
    <row customHeight="1" ht="15.95" r="37" s="349">
      <c r="A37" s="613" t="n">
        <v>1</v>
      </c>
      <c r="B37" s="630" t="inlineStr">
        <is>
          <t>Cover Pool</t>
        </is>
      </c>
      <c r="C37" s="650" t="inlineStr">
        <is>
          <t>(€ mn.)</t>
        </is>
      </c>
      <c r="D37" s="648" t="n">
        <v>2058.103</v>
      </c>
      <c r="E37" s="649" t="n">
        <v>2397.814</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93</v>
      </c>
      <c r="E41" s="635" t="n">
        <v>91</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28.577</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13.522</v>
      </c>
      <c r="E48" s="635" t="n">
        <v>-72.14700000000001</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23.10.2020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MHB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Münchener Hypothekenbank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1261.319</v>
      </c>
      <c r="E11" s="425" t="n">
        <v>952.404</v>
      </c>
      <c r="F11" s="424" t="n">
        <v>363.411</v>
      </c>
      <c r="G11" s="425" t="n">
        <v>1048.522</v>
      </c>
    </row>
    <row customHeight="1" ht="12.8" r="12" s="349">
      <c r="A12" s="365" t="n">
        <v>0</v>
      </c>
      <c r="B12" s="422" t="inlineStr">
        <is>
          <t>&gt; 0,5 years and &lt;= 1 year</t>
        </is>
      </c>
      <c r="C12" s="423" t="n"/>
      <c r="D12" s="424" t="n">
        <v>1141.452</v>
      </c>
      <c r="E12" s="425" t="n">
        <v>888.5450000000001</v>
      </c>
      <c r="F12" s="424" t="n">
        <v>662.091</v>
      </c>
      <c r="G12" s="425" t="n">
        <v>961.2760000000001</v>
      </c>
    </row>
    <row customHeight="1" ht="12.8" r="13" s="349">
      <c r="A13" s="365" t="n">
        <v>0</v>
      </c>
      <c r="B13" s="422" t="inlineStr">
        <is>
          <t>&gt; 1  year and &lt;= 1,5 years</t>
        </is>
      </c>
      <c r="C13" s="423" t="n"/>
      <c r="D13" s="424" t="n">
        <v>1179.787</v>
      </c>
      <c r="E13" s="425" t="n">
        <v>1078.947</v>
      </c>
      <c r="F13" s="424" t="n">
        <v>1288.328</v>
      </c>
      <c r="G13" s="425" t="n">
        <v>1052.334</v>
      </c>
    </row>
    <row customHeight="1" ht="12.8" r="14" s="349">
      <c r="A14" s="365" t="n">
        <v>0</v>
      </c>
      <c r="B14" s="422" t="inlineStr">
        <is>
          <t>&gt; 1,5 years and &lt;= 2 years</t>
        </is>
      </c>
      <c r="C14" s="422" t="n"/>
      <c r="D14" s="426" t="n">
        <v>1191.346</v>
      </c>
      <c r="E14" s="427" t="n">
        <v>1228.836</v>
      </c>
      <c r="F14" s="426" t="n">
        <v>1138.505</v>
      </c>
      <c r="G14" s="427" t="n">
        <v>932.193</v>
      </c>
    </row>
    <row customHeight="1" ht="12.8" r="15" s="349">
      <c r="A15" s="365" t="n">
        <v>0</v>
      </c>
      <c r="B15" s="422" t="inlineStr">
        <is>
          <t>&gt; 2 years and &lt;= 3 years</t>
        </is>
      </c>
      <c r="C15" s="422" t="n"/>
      <c r="D15" s="426" t="n">
        <v>1988.071</v>
      </c>
      <c r="E15" s="427" t="n">
        <v>2436.31</v>
      </c>
      <c r="F15" s="426" t="n">
        <v>2001.577</v>
      </c>
      <c r="G15" s="427" t="n">
        <v>2401.882</v>
      </c>
    </row>
    <row customHeight="1" ht="12.8" r="16" s="349">
      <c r="A16" s="365" t="n">
        <v>0</v>
      </c>
      <c r="B16" s="422" t="inlineStr">
        <is>
          <t>&gt; 3 years and &lt;= 4 years</t>
        </is>
      </c>
      <c r="C16" s="422" t="n"/>
      <c r="D16" s="426" t="n">
        <v>1342.023</v>
      </c>
      <c r="E16" s="427" t="n">
        <v>3168.449</v>
      </c>
      <c r="F16" s="426" t="n">
        <v>2274.775</v>
      </c>
      <c r="G16" s="427" t="n">
        <v>2413.065</v>
      </c>
    </row>
    <row customHeight="1" ht="12.8" r="17" s="349">
      <c r="A17" s="365" t="n">
        <v>0</v>
      </c>
      <c r="B17" s="422" t="inlineStr">
        <is>
          <t>&gt; 4 years and &lt;= 5 years</t>
        </is>
      </c>
      <c r="C17" s="422" t="n"/>
      <c r="D17" s="426" t="n">
        <v>1528.463</v>
      </c>
      <c r="E17" s="427" t="n">
        <v>2572.254</v>
      </c>
      <c r="F17" s="426" t="n">
        <v>1392.792</v>
      </c>
      <c r="G17" s="427" t="n">
        <v>2765.092</v>
      </c>
    </row>
    <row customHeight="1" ht="12.8" r="18" s="349">
      <c r="A18" s="365" t="n">
        <v>0</v>
      </c>
      <c r="B18" s="422" t="inlineStr">
        <is>
          <t>&gt; 5 years and &lt;= 10 years</t>
        </is>
      </c>
      <c r="C18" s="423" t="n"/>
      <c r="D18" s="424" t="n">
        <v>8508.045</v>
      </c>
      <c r="E18" s="425" t="n">
        <v>9008.933999999999</v>
      </c>
      <c r="F18" s="424" t="n">
        <v>6825.101000000001</v>
      </c>
      <c r="G18" s="425" t="n">
        <v>8608.614</v>
      </c>
    </row>
    <row customHeight="1" ht="12.8" r="19" s="349">
      <c r="A19" s="365" t="n">
        <v>0</v>
      </c>
      <c r="B19" s="422" t="inlineStr">
        <is>
          <t>&gt; 10 years</t>
        </is>
      </c>
      <c r="C19" s="423" t="n"/>
      <c r="D19" s="424" t="n">
        <v>10894.032</v>
      </c>
      <c r="E19" s="425" t="n">
        <v>8468.516</v>
      </c>
      <c r="F19" s="424" t="n">
        <v>10634.661</v>
      </c>
      <c r="G19" s="425" t="n">
        <v>7495.045</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22.639</v>
      </c>
      <c r="E24" s="425" t="n">
        <v>18.608</v>
      </c>
      <c r="F24" s="424" t="n">
        <v>26.176</v>
      </c>
      <c r="G24" s="425" t="n">
        <v>74.66800000000001</v>
      </c>
    </row>
    <row customHeight="1" ht="12.8" r="25" s="349">
      <c r="A25" s="365" t="n">
        <v>1</v>
      </c>
      <c r="B25" s="422" t="inlineStr">
        <is>
          <t>&gt; 0,5 years and &lt;= 1 year</t>
        </is>
      </c>
      <c r="C25" s="423" t="n"/>
      <c r="D25" s="424" t="n">
        <v>45</v>
      </c>
      <c r="E25" s="425" t="n">
        <v>19.405</v>
      </c>
      <c r="F25" s="424" t="n">
        <v>127.987</v>
      </c>
      <c r="G25" s="425" t="n">
        <v>132.605</v>
      </c>
    </row>
    <row customHeight="1" ht="12.8" r="26" s="349">
      <c r="A26" s="365" t="n">
        <v>1</v>
      </c>
      <c r="B26" s="422" t="inlineStr">
        <is>
          <t>&gt; 1  year and &lt;= 1,5 years</t>
        </is>
      </c>
      <c r="C26" s="423" t="n"/>
      <c r="D26" s="424" t="n">
        <v>70.705</v>
      </c>
      <c r="E26" s="425" t="n">
        <v>22.884</v>
      </c>
      <c r="F26" s="424" t="n">
        <v>21.653</v>
      </c>
      <c r="G26" s="425" t="n">
        <v>18.855</v>
      </c>
    </row>
    <row customHeight="1" ht="12.8" r="27" s="349">
      <c r="A27" s="365" t="n">
        <v>1</v>
      </c>
      <c r="B27" s="422" t="inlineStr">
        <is>
          <t>&gt; 1,5 years and &lt;= 2 years</t>
        </is>
      </c>
      <c r="C27" s="422" t="n"/>
      <c r="D27" s="426" t="n">
        <v>45</v>
      </c>
      <c r="E27" s="427" t="n">
        <v>25.025</v>
      </c>
      <c r="F27" s="426" t="n">
        <v>97.842</v>
      </c>
      <c r="G27" s="427" t="n">
        <v>44.473</v>
      </c>
    </row>
    <row customHeight="1" ht="12.8" r="28" s="349">
      <c r="A28" s="365" t="n">
        <v>1</v>
      </c>
      <c r="B28" s="422" t="inlineStr">
        <is>
          <t>&gt; 2 years and &lt;= 3 years</t>
        </is>
      </c>
      <c r="C28" s="422" t="n"/>
      <c r="D28" s="426" t="n">
        <v>75.80500000000001</v>
      </c>
      <c r="E28" s="427" t="n">
        <v>30.097</v>
      </c>
      <c r="F28" s="426" t="n">
        <v>112.981</v>
      </c>
      <c r="G28" s="427" t="n">
        <v>73.07600000000001</v>
      </c>
    </row>
    <row customHeight="1" ht="12.8" r="29" s="349">
      <c r="A29" s="365" t="n">
        <v>1</v>
      </c>
      <c r="B29" s="422" t="inlineStr">
        <is>
          <t>&gt; 3 years and &lt;= 4 years</t>
        </is>
      </c>
      <c r="C29" s="422" t="n"/>
      <c r="D29" s="426" t="n">
        <v>124.857</v>
      </c>
      <c r="E29" s="427" t="n">
        <v>15.184</v>
      </c>
      <c r="F29" s="426" t="n">
        <v>72.944</v>
      </c>
      <c r="G29" s="427" t="n">
        <v>30.099</v>
      </c>
    </row>
    <row customHeight="1" ht="12.8" r="30" s="349">
      <c r="A30" s="365" t="n">
        <v>1</v>
      </c>
      <c r="B30" s="422" t="inlineStr">
        <is>
          <t>&gt; 4 years and &lt;= 5 years</t>
        </is>
      </c>
      <c r="C30" s="422" t="n"/>
      <c r="D30" s="426" t="n">
        <v>109.451</v>
      </c>
      <c r="E30" s="427" t="n">
        <v>7.553</v>
      </c>
      <c r="F30" s="426" t="n">
        <v>141.883</v>
      </c>
      <c r="G30" s="427" t="n">
        <v>25.19</v>
      </c>
    </row>
    <row customHeight="1" ht="12.8" r="31" s="349">
      <c r="A31" s="365" t="n">
        <v>1</v>
      </c>
      <c r="B31" s="422" t="inlineStr">
        <is>
          <t>&gt; 5 years and &lt;= 10 years</t>
        </is>
      </c>
      <c r="C31" s="423" t="n"/>
      <c r="D31" s="424" t="n">
        <v>469.022</v>
      </c>
      <c r="E31" s="425" t="n">
        <v>542.957</v>
      </c>
      <c r="F31" s="424" t="n">
        <v>564.068</v>
      </c>
      <c r="G31" s="425" t="n">
        <v>459.891</v>
      </c>
    </row>
    <row customHeight="1" ht="12.8" r="32" s="349">
      <c r="A32" s="365" t="n">
        <v>1</v>
      </c>
      <c r="B32" s="422" t="inlineStr">
        <is>
          <t>&gt; 10 years</t>
        </is>
      </c>
      <c r="C32" s="423" t="n"/>
      <c r="D32" s="426" t="n">
        <v>1012.767</v>
      </c>
      <c r="E32" s="427" t="n">
        <v>1376.39</v>
      </c>
      <c r="F32" s="426" t="n">
        <v>1130.161</v>
      </c>
      <c r="G32" s="427" t="n">
        <v>1538.957</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17705.758</v>
      </c>
      <c r="E9" s="438" t="n">
        <v>16665.098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3307.653</v>
      </c>
      <c r="E10" s="440" t="n">
        <v>2959.123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2337.145</v>
      </c>
      <c r="E11" s="440" t="n">
        <v>2236.906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5752.225</v>
      </c>
      <c r="E12" s="440" t="n">
        <v>5015.482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143.266</v>
      </c>
      <c r="E21" s="425" t="n">
        <v>194.076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459.16</v>
      </c>
      <c r="E22" s="440" t="n">
        <v>544.27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1455.677</v>
      </c>
      <c r="E23" s="446" t="n">
        <v>1659.468</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4109.385</v>
      </c>
      <c r="H16" s="490" t="n">
        <v>14863.088</v>
      </c>
      <c r="I16" s="490" t="n">
        <v>4974.83</v>
      </c>
      <c r="J16" s="490" t="n">
        <v>11.917</v>
      </c>
      <c r="K16" s="490" t="n">
        <v>0.582</v>
      </c>
      <c r="L16" s="490">
        <f>SUM(M16:R16)</f>
        <v/>
      </c>
      <c r="M16" s="490" t="n">
        <v>3365.507</v>
      </c>
      <c r="N16" s="490" t="n">
        <v>1450.451</v>
      </c>
      <c r="O16" s="490" t="n">
        <v>7.904</v>
      </c>
      <c r="P16" s="490" t="n">
        <v>319.115</v>
      </c>
      <c r="Q16" s="490" t="n">
        <v>0</v>
      </c>
      <c r="R16" s="490" t="n">
        <v>0</v>
      </c>
      <c r="S16" s="491" t="n">
        <v>10.695</v>
      </c>
      <c r="T16" s="490" t="n">
        <v>11.736</v>
      </c>
    </row>
    <row customHeight="1" ht="12.75" r="17" s="349">
      <c r="B17" s="348" t="n"/>
      <c r="C17" s="484" t="n"/>
      <c r="D17" s="484">
        <f>"year "&amp;(AktJahr-1)</f>
        <v/>
      </c>
      <c r="E17" s="492">
        <f>F17+L17</f>
        <v/>
      </c>
      <c r="F17" s="492">
        <f>SUM(G17:K17)</f>
        <v/>
      </c>
      <c r="G17" s="492" t="n">
        <v>3837.836</v>
      </c>
      <c r="H17" s="492" t="n">
        <v>13808.857</v>
      </c>
      <c r="I17" s="492" t="n">
        <v>4652.497</v>
      </c>
      <c r="J17" s="492" t="n">
        <v>14.183</v>
      </c>
      <c r="K17" s="492" t="n">
        <v>0.6980000000000001</v>
      </c>
      <c r="L17" s="492">
        <f>SUM(M17:R17)</f>
        <v/>
      </c>
      <c r="M17" s="492" t="n">
        <v>2950.111</v>
      </c>
      <c r="N17" s="492" t="n">
        <v>1304.209</v>
      </c>
      <c r="O17" s="492" t="n">
        <v>8.933</v>
      </c>
      <c r="P17" s="492" t="n">
        <v>299.282</v>
      </c>
      <c r="Q17" s="492" t="n">
        <v>0</v>
      </c>
      <c r="R17" s="492" t="n">
        <v>0</v>
      </c>
      <c r="S17" s="493" t="n">
        <v>10.421</v>
      </c>
      <c r="T17" s="492" t="n">
        <v>11.063</v>
      </c>
    </row>
    <row customHeight="1" ht="12.8" r="18" s="349">
      <c r="B18" s="361" t="inlineStr">
        <is>
          <t>DE</t>
        </is>
      </c>
      <c r="C18" s="488" t="inlineStr">
        <is>
          <t>Germany</t>
        </is>
      </c>
      <c r="D18" s="489">
        <f>$D$16</f>
        <v/>
      </c>
      <c r="E18" s="490">
        <f>F18+L18</f>
        <v/>
      </c>
      <c r="F18" s="490">
        <f>SUM(G18:K18)</f>
        <v/>
      </c>
      <c r="G18" s="490" t="n">
        <v>2792.437</v>
      </c>
      <c r="H18" s="490" t="n">
        <v>12506.605</v>
      </c>
      <c r="I18" s="490" t="n">
        <v>4673.152</v>
      </c>
      <c r="J18" s="490" t="n">
        <v>11.917</v>
      </c>
      <c r="K18" s="490" t="n">
        <v>0.582</v>
      </c>
      <c r="L18" s="490">
        <f>SUM(M18:R18)</f>
        <v/>
      </c>
      <c r="M18" s="490" t="n">
        <v>2169.763</v>
      </c>
      <c r="N18" s="490" t="n">
        <v>876.8870000000001</v>
      </c>
      <c r="O18" s="490" t="n">
        <v>7.904</v>
      </c>
      <c r="P18" s="490" t="n">
        <v>223.223</v>
      </c>
      <c r="Q18" s="490" t="n">
        <v>0</v>
      </c>
      <c r="R18" s="490" t="n">
        <v>0</v>
      </c>
      <c r="S18" s="491" t="n">
        <v>9.500999999999999</v>
      </c>
      <c r="T18" s="490" t="n">
        <v>10.532</v>
      </c>
    </row>
    <row customHeight="1" ht="12.8" r="19" s="349">
      <c r="B19" s="348" t="n"/>
      <c r="C19" s="484" t="n"/>
      <c r="D19" s="484">
        <f>$D$17</f>
        <v/>
      </c>
      <c r="E19" s="492">
        <f>F19+L19</f>
        <v/>
      </c>
      <c r="F19" s="492">
        <f>SUM(G19:K19)</f>
        <v/>
      </c>
      <c r="G19" s="492" t="n">
        <v>2566.646</v>
      </c>
      <c r="H19" s="492" t="n">
        <v>11474.681</v>
      </c>
      <c r="I19" s="492" t="n">
        <v>4444.941</v>
      </c>
      <c r="J19" s="492" t="n">
        <v>14.183</v>
      </c>
      <c r="K19" s="492" t="n">
        <v>0.6980000000000001</v>
      </c>
      <c r="L19" s="492">
        <f>SUM(M19:R19)</f>
        <v/>
      </c>
      <c r="M19" s="492" t="n">
        <v>1882.012</v>
      </c>
      <c r="N19" s="492" t="n">
        <v>857.101</v>
      </c>
      <c r="O19" s="492" t="n">
        <v>8.933</v>
      </c>
      <c r="P19" s="492" t="n">
        <v>213.353</v>
      </c>
      <c r="Q19" s="492" t="n">
        <v>0</v>
      </c>
      <c r="R19" s="492" t="n">
        <v>0</v>
      </c>
      <c r="S19" s="493" t="n">
        <v>10.198</v>
      </c>
      <c r="T19" s="492" t="n">
        <v>10.833</v>
      </c>
    </row>
    <row customHeight="1" ht="12.8" r="20" s="349">
      <c r="B20" s="494" t="inlineStr">
        <is>
          <t>AT</t>
        </is>
      </c>
      <c r="C20" s="488" t="inlineStr">
        <is>
          <t>Austria</t>
        </is>
      </c>
      <c r="D20" s="489">
        <f>$D$16</f>
        <v/>
      </c>
      <c r="E20" s="490">
        <f>F20+L20</f>
        <v/>
      </c>
      <c r="F20" s="490">
        <f>SUM(G20:K20)</f>
        <v/>
      </c>
      <c r="G20" s="490" t="n">
        <v>0</v>
      </c>
      <c r="H20" s="490" t="n">
        <v>0.002</v>
      </c>
      <c r="I20" s="490" t="n">
        <v>0</v>
      </c>
      <c r="J20" s="490" t="n">
        <v>0</v>
      </c>
      <c r="K20" s="490" t="n">
        <v>0</v>
      </c>
      <c r="L20" s="490">
        <f>SUM(M20:R20)</f>
        <v/>
      </c>
      <c r="M20" s="490" t="n">
        <v>36.24</v>
      </c>
      <c r="N20" s="490" t="n">
        <v>104.815</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0.004</v>
      </c>
      <c r="I21" s="492" t="n">
        <v>0</v>
      </c>
      <c r="J21" s="492" t="n">
        <v>0</v>
      </c>
      <c r="K21" s="492" t="n">
        <v>0</v>
      </c>
      <c r="L21" s="492">
        <f>SUM(M21:R21)</f>
        <v/>
      </c>
      <c r="M21" s="492" t="n">
        <v>17.28</v>
      </c>
      <c r="N21" s="492" t="n">
        <v>105.906</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29.64</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29.64</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19.26</v>
      </c>
      <c r="J36" s="490" t="n">
        <v>0</v>
      </c>
      <c r="K36" s="490" t="n">
        <v>0</v>
      </c>
      <c r="L36" s="490">
        <f>SUM(M36:R36)</f>
        <v/>
      </c>
      <c r="M36" s="490" t="n">
        <v>218.315</v>
      </c>
      <c r="N36" s="490" t="n">
        <v>62.677</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7.44</v>
      </c>
      <c r="J37" s="492" t="n">
        <v>0</v>
      </c>
      <c r="K37" s="492" t="n">
        <v>0</v>
      </c>
      <c r="L37" s="492">
        <f>SUM(M37:R37)</f>
        <v/>
      </c>
      <c r="M37" s="492" t="n">
        <v>282.539</v>
      </c>
      <c r="N37" s="492" t="n">
        <v>42.172</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275.223</v>
      </c>
      <c r="N38" s="490" t="n">
        <v>39.59</v>
      </c>
      <c r="O38" s="490" t="n">
        <v>0</v>
      </c>
      <c r="P38" s="490" t="n">
        <v>22.406</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277.044</v>
      </c>
      <c r="N39" s="492" t="n">
        <v>82.86199999999999</v>
      </c>
      <c r="O39" s="492" t="n">
        <v>0</v>
      </c>
      <c r="P39" s="492" t="n">
        <v>7.228</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64.90000000000001</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64.90000000000001</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206.769</v>
      </c>
      <c r="J56" s="490" t="n">
        <v>0</v>
      </c>
      <c r="K56" s="490" t="n">
        <v>0</v>
      </c>
      <c r="L56" s="490">
        <f>SUM(M56:R56)</f>
        <v/>
      </c>
      <c r="M56" s="490" t="n">
        <v>133.236</v>
      </c>
      <c r="N56" s="490" t="n">
        <v>116.256</v>
      </c>
      <c r="O56" s="490" t="n">
        <v>0</v>
      </c>
      <c r="P56" s="490" t="n">
        <v>4.149</v>
      </c>
      <c r="Q56" s="490" t="n">
        <v>0</v>
      </c>
      <c r="R56" s="490" t="n">
        <v>0</v>
      </c>
      <c r="S56" s="491" t="n">
        <v>0</v>
      </c>
      <c r="T56" s="490" t="n">
        <v>0</v>
      </c>
    </row>
    <row customHeight="1" ht="12.8" r="57" s="349">
      <c r="B57" s="348" t="n"/>
      <c r="C57" s="484" t="n"/>
      <c r="D57" s="484">
        <f>$D$17</f>
        <v/>
      </c>
      <c r="E57" s="492">
        <f>F57+L57</f>
        <v/>
      </c>
      <c r="F57" s="492">
        <f>SUM(G57:K57)</f>
        <v/>
      </c>
      <c r="G57" s="492" t="n">
        <v>10.375</v>
      </c>
      <c r="H57" s="492" t="n">
        <v>0</v>
      </c>
      <c r="I57" s="492" t="n">
        <v>144.476</v>
      </c>
      <c r="J57" s="492" t="n">
        <v>0</v>
      </c>
      <c r="K57" s="492" t="n">
        <v>0</v>
      </c>
      <c r="L57" s="492">
        <f>SUM(M57:R57)</f>
        <v/>
      </c>
      <c r="M57" s="492" t="n">
        <v>94.55800000000001</v>
      </c>
      <c r="N57" s="492" t="n">
        <v>71.45</v>
      </c>
      <c r="O57" s="492" t="n">
        <v>0</v>
      </c>
      <c r="P57" s="492" t="n">
        <v>4.149</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89.184</v>
      </c>
      <c r="N68" s="490" t="n">
        <v>229.423</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88.496</v>
      </c>
      <c r="N69" s="492" t="n">
        <v>144.718</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1316.948</v>
      </c>
      <c r="H82" s="490" t="n">
        <v>2356.481</v>
      </c>
      <c r="I82" s="490" t="n">
        <v>0</v>
      </c>
      <c r="J82" s="490" t="n">
        <v>0</v>
      </c>
      <c r="K82" s="490" t="n">
        <v>0</v>
      </c>
      <c r="L82" s="490">
        <f>SUM(M82:R82)</f>
        <v/>
      </c>
      <c r="M82" s="490" t="n">
        <v>0</v>
      </c>
      <c r="N82" s="490" t="n">
        <v>0</v>
      </c>
      <c r="O82" s="490" t="n">
        <v>0</v>
      </c>
      <c r="P82" s="490" t="n">
        <v>0</v>
      </c>
      <c r="Q82" s="490" t="n">
        <v>0</v>
      </c>
      <c r="R82" s="490" t="n">
        <v>0</v>
      </c>
      <c r="S82" s="491" t="n">
        <v>1.194</v>
      </c>
      <c r="T82" s="490" t="n">
        <v>1.204</v>
      </c>
    </row>
    <row customHeight="1" ht="12.8" r="83" s="349">
      <c r="B83" s="348" t="n"/>
      <c r="C83" s="484" t="n"/>
      <c r="D83" s="484">
        <f>$D$17</f>
        <v/>
      </c>
      <c r="E83" s="492">
        <f>F83+L83</f>
        <v/>
      </c>
      <c r="F83" s="492">
        <f>SUM(G83:K83)</f>
        <v/>
      </c>
      <c r="G83" s="492" t="n">
        <v>1260.815</v>
      </c>
      <c r="H83" s="492" t="n">
        <v>2334.172</v>
      </c>
      <c r="I83" s="492" t="n">
        <v>0</v>
      </c>
      <c r="J83" s="492" t="n">
        <v>0</v>
      </c>
      <c r="K83" s="492" t="n">
        <v>0</v>
      </c>
      <c r="L83" s="492">
        <f>SUM(M83:R83)</f>
        <v/>
      </c>
      <c r="M83" s="492" t="n">
        <v>0</v>
      </c>
      <c r="N83" s="492" t="n">
        <v>0</v>
      </c>
      <c r="O83" s="492" t="n">
        <v>0</v>
      </c>
      <c r="P83" s="492" t="n">
        <v>0</v>
      </c>
      <c r="Q83" s="492" t="n">
        <v>0</v>
      </c>
      <c r="R83" s="492" t="n">
        <v>0</v>
      </c>
      <c r="S83" s="493" t="n">
        <v>0.223</v>
      </c>
      <c r="T83" s="492" t="n">
        <v>0.23</v>
      </c>
    </row>
    <row customHeight="1" ht="12.8" r="84" s="349">
      <c r="B84" s="361" t="inlineStr">
        <is>
          <t>US</t>
        </is>
      </c>
      <c r="C84" s="488" t="inlineStr">
        <is>
          <t>USA</t>
        </is>
      </c>
      <c r="D84" s="489">
        <f>$D$16</f>
        <v/>
      </c>
      <c r="E84" s="490">
        <f>F84+L84</f>
        <v/>
      </c>
      <c r="F84" s="490">
        <f>SUM(G84:K84)</f>
        <v/>
      </c>
      <c r="G84" s="490" t="n">
        <v>0</v>
      </c>
      <c r="H84" s="490" t="n">
        <v>0</v>
      </c>
      <c r="I84" s="490" t="n">
        <v>75.649</v>
      </c>
      <c r="J84" s="490" t="n">
        <v>0</v>
      </c>
      <c r="K84" s="490" t="n">
        <v>0</v>
      </c>
      <c r="L84" s="490">
        <f>SUM(M84:R84)</f>
        <v/>
      </c>
      <c r="M84" s="490" t="n">
        <v>349.006</v>
      </c>
      <c r="N84" s="490" t="n">
        <v>20.803</v>
      </c>
      <c r="O84" s="490" t="n">
        <v>0</v>
      </c>
      <c r="P84" s="490" t="n">
        <v>69.337</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55.64</v>
      </c>
      <c r="J85" s="492" t="n">
        <v>0</v>
      </c>
      <c r="K85" s="492" t="n">
        <v>0</v>
      </c>
      <c r="L85" s="492">
        <f>SUM(M85:R85)</f>
        <v/>
      </c>
      <c r="M85" s="492" t="n">
        <v>213.642</v>
      </c>
      <c r="N85" s="492" t="n">
        <v>0</v>
      </c>
      <c r="O85" s="492" t="n">
        <v>0</v>
      </c>
      <c r="P85" s="492" t="n">
        <v>74.55200000000001</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120</v>
      </c>
      <c r="H12" s="490" t="n">
        <v>1620.677</v>
      </c>
      <c r="I12" s="490" t="n">
        <v>146.577</v>
      </c>
      <c r="J12" s="534" t="n">
        <v>162.685</v>
      </c>
      <c r="K12" s="533" t="n">
        <v>0</v>
      </c>
      <c r="L12" s="490" t="n">
        <v>0</v>
      </c>
      <c r="M12" s="490" t="n">
        <v>8.164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120</v>
      </c>
      <c r="H13" s="539" t="n">
        <v>1892.689</v>
      </c>
      <c r="I13" s="539" t="n">
        <v>193.836</v>
      </c>
      <c r="J13" s="540" t="n">
        <v>163.321</v>
      </c>
      <c r="K13" s="538" t="n">
        <v>0</v>
      </c>
      <c r="L13" s="539" t="n">
        <v>15</v>
      </c>
      <c r="M13" s="539" t="n">
        <v>12.968</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1585.677</v>
      </c>
      <c r="I14" s="490" t="n">
        <v>146.577</v>
      </c>
      <c r="J14" s="534" t="n">
        <v>162.685</v>
      </c>
      <c r="K14" s="533" t="n">
        <v>0</v>
      </c>
      <c r="L14" s="490" t="n">
        <v>0</v>
      </c>
      <c r="M14" s="490" t="n">
        <v>8.164</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1780.032</v>
      </c>
      <c r="I15" s="539" t="n">
        <v>193.836</v>
      </c>
      <c r="J15" s="540" t="n">
        <v>163.321</v>
      </c>
      <c r="K15" s="538" t="n">
        <v>0</v>
      </c>
      <c r="L15" s="539" t="n">
        <v>0</v>
      </c>
      <c r="M15" s="539" t="n">
        <v>12.968</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120</v>
      </c>
      <c r="H16" s="490" t="n">
        <v>35</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120</v>
      </c>
      <c r="H17" s="539" t="n">
        <v>35</v>
      </c>
      <c r="I17" s="539" t="n">
        <v>0</v>
      </c>
      <c r="J17" s="540" t="n">
        <v>0</v>
      </c>
      <c r="K17" s="538" t="n">
        <v>0</v>
      </c>
      <c r="L17" s="539" t="n">
        <v>15</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50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27.657</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700.414</v>
      </c>
      <c r="F13" s="490" t="n">
        <v>0</v>
      </c>
      <c r="G13" s="490" t="n">
        <v>50</v>
      </c>
      <c r="H13" s="490" t="n">
        <v>0</v>
      </c>
      <c r="I13" s="535" t="n">
        <v>650.414</v>
      </c>
    </row>
    <row customHeight="1" ht="12.8" r="14" s="349">
      <c r="B14" s="604" t="n"/>
      <c r="C14" s="439" t="n"/>
      <c r="D14" s="439">
        <f>"Jahr "&amp;(AktJahr-1)</f>
        <v/>
      </c>
      <c r="E14" s="536" t="n">
        <v>821.414</v>
      </c>
      <c r="F14" s="539" t="n">
        <v>0</v>
      </c>
      <c r="G14" s="539" t="n">
        <v>150</v>
      </c>
      <c r="H14" s="539" t="n">
        <v>0</v>
      </c>
      <c r="I14" s="541" t="n">
        <v>671.414</v>
      </c>
    </row>
    <row customHeight="1" ht="12.8" r="15" s="349">
      <c r="B15" s="604" t="inlineStr">
        <is>
          <t>DE</t>
        </is>
      </c>
      <c r="C15" s="488" t="inlineStr">
        <is>
          <t>Germany</t>
        </is>
      </c>
      <c r="D15" s="489">
        <f>$D$13</f>
        <v/>
      </c>
      <c r="E15" s="531" t="n">
        <v>542</v>
      </c>
      <c r="F15" s="490" t="n">
        <v>0</v>
      </c>
      <c r="G15" s="490" t="n">
        <v>50</v>
      </c>
      <c r="H15" s="490" t="n">
        <v>0</v>
      </c>
      <c r="I15" s="535" t="n">
        <v>492</v>
      </c>
    </row>
    <row customHeight="1" ht="12.8" r="16" s="349">
      <c r="B16" s="604" t="n"/>
      <c r="C16" s="439" t="n"/>
      <c r="D16" s="439">
        <f>$D$14</f>
        <v/>
      </c>
      <c r="E16" s="536" t="n">
        <v>513</v>
      </c>
      <c r="F16" s="539" t="n">
        <v>0</v>
      </c>
      <c r="G16" s="539" t="n">
        <v>50</v>
      </c>
      <c r="H16" s="539" t="n">
        <v>0</v>
      </c>
      <c r="I16" s="541" t="n">
        <v>463</v>
      </c>
    </row>
    <row customHeight="1" ht="12.8" r="17" s="349">
      <c r="B17" s="605" t="inlineStr">
        <is>
          <t>AT</t>
        </is>
      </c>
      <c r="C17" s="488" t="inlineStr">
        <is>
          <t>Austria</t>
        </is>
      </c>
      <c r="D17" s="489">
        <f>$D$13</f>
        <v/>
      </c>
      <c r="E17" s="531" t="n">
        <v>10.414</v>
      </c>
      <c r="F17" s="490" t="n">
        <v>0</v>
      </c>
      <c r="G17" s="490" t="n">
        <v>0</v>
      </c>
      <c r="H17" s="490" t="n">
        <v>0</v>
      </c>
      <c r="I17" s="535" t="n">
        <v>10.414</v>
      </c>
    </row>
    <row customHeight="1" ht="12.8" r="18" s="349">
      <c r="B18" s="604" t="n"/>
      <c r="C18" s="439" t="n"/>
      <c r="D18" s="439">
        <f>$D$14</f>
        <v/>
      </c>
      <c r="E18" s="536" t="n">
        <v>10.414</v>
      </c>
      <c r="F18" s="539" t="n">
        <v>0</v>
      </c>
      <c r="G18" s="539" t="n">
        <v>0</v>
      </c>
      <c r="H18" s="539" t="n">
        <v>0</v>
      </c>
      <c r="I18" s="541" t="n">
        <v>10.414</v>
      </c>
    </row>
    <row customHeight="1" ht="12.8" r="19" s="349">
      <c r="B19" s="605" t="inlineStr">
        <is>
          <t>BE</t>
        </is>
      </c>
      <c r="C19" s="488" t="inlineStr">
        <is>
          <t>Belgium</t>
        </is>
      </c>
      <c r="D19" s="489">
        <f>$D$13</f>
        <v/>
      </c>
      <c r="E19" s="531" t="n">
        <v>38</v>
      </c>
      <c r="F19" s="490" t="n">
        <v>0</v>
      </c>
      <c r="G19" s="490" t="n">
        <v>0</v>
      </c>
      <c r="H19" s="490" t="n">
        <v>0</v>
      </c>
      <c r="I19" s="535" t="n">
        <v>38</v>
      </c>
    </row>
    <row customHeight="1" ht="12.8" r="20" s="349">
      <c r="B20" s="604" t="n"/>
      <c r="C20" s="439" t="n"/>
      <c r="D20" s="439">
        <f>$D$14</f>
        <v/>
      </c>
      <c r="E20" s="536" t="n">
        <v>38</v>
      </c>
      <c r="F20" s="539" t="n">
        <v>0</v>
      </c>
      <c r="G20" s="539" t="n">
        <v>0</v>
      </c>
      <c r="H20" s="539" t="n">
        <v>0</v>
      </c>
      <c r="I20" s="541" t="n">
        <v>38</v>
      </c>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v>50</v>
      </c>
      <c r="F31" s="490" t="n">
        <v>0</v>
      </c>
      <c r="G31" s="490" t="n">
        <v>0</v>
      </c>
      <c r="H31" s="490" t="n">
        <v>0</v>
      </c>
      <c r="I31" s="535" t="n">
        <v>50</v>
      </c>
    </row>
    <row customHeight="1" ht="12.8" r="32" s="349">
      <c r="B32" s="604" t="n"/>
      <c r="C32" s="439" t="n"/>
      <c r="D32" s="439">
        <f>$D$14</f>
        <v/>
      </c>
      <c r="E32" s="536" t="n">
        <v>50</v>
      </c>
      <c r="F32" s="539" t="n">
        <v>0</v>
      </c>
      <c r="G32" s="539" t="n">
        <v>0</v>
      </c>
      <c r="H32" s="539" t="n">
        <v>0</v>
      </c>
      <c r="I32" s="541" t="n">
        <v>50</v>
      </c>
    </row>
    <row customHeight="1" ht="12.8" r="33" s="349">
      <c r="B33" s="604" t="inlineStr">
        <is>
          <t>FR</t>
        </is>
      </c>
      <c r="C33" s="488" t="inlineStr">
        <is>
          <t>France</t>
        </is>
      </c>
      <c r="D33" s="489">
        <f>$D$13</f>
        <v/>
      </c>
      <c r="E33" s="531" t="n">
        <v>60</v>
      </c>
      <c r="F33" s="490" t="n">
        <v>0</v>
      </c>
      <c r="G33" s="490" t="n">
        <v>0</v>
      </c>
      <c r="H33" s="490" t="n">
        <v>0</v>
      </c>
      <c r="I33" s="535" t="n">
        <v>60</v>
      </c>
    </row>
    <row customHeight="1" ht="12.8" r="34" s="349">
      <c r="B34" s="604" t="n"/>
      <c r="C34" s="439" t="n"/>
      <c r="D34" s="439">
        <f>$D$14</f>
        <v/>
      </c>
      <c r="E34" s="536" t="n">
        <v>110</v>
      </c>
      <c r="F34" s="539" t="n">
        <v>0</v>
      </c>
      <c r="G34" s="539" t="n">
        <v>0</v>
      </c>
      <c r="H34" s="539" t="n">
        <v>0</v>
      </c>
      <c r="I34" s="541" t="n">
        <v>110</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v>100</v>
      </c>
      <c r="F50" s="539" t="n">
        <v>0</v>
      </c>
      <c r="G50" s="539" t="n">
        <v>100</v>
      </c>
      <c r="H50" s="539" t="n">
        <v>0</v>
      </c>
      <c r="I50" s="541" t="n">
        <v>0</v>
      </c>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