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autoFilterDateGrouping="1" firstSheet="0" minimized="0" showHorizontalScroll="1" showSheetTabs="1" showVerticalScroll="1" tabRatio="500" visibility="visible"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
      <left style="thin">
        <color rgb="FFFFFFFF"/>
      </left>
      <right style="thin">
        <color rgb="FF969696"/>
      </right>
      <top/>
      <bottom/>
      <diagonal/>
    </border>
    <border>
      <left style="thin">
        <color rgb="FF808080"/>
      </left>
      <right/>
      <top/>
      <bottom/>
      <diagonal/>
    </border>
    <border>
      <left style="thin">
        <color rgb="FF808080"/>
      </left>
      <right style="thin">
        <color rgb="FF808080"/>
      </right>
      <top/>
      <bottom/>
      <diagonal/>
    </border>
    <border>
      <left style="thin">
        <color rgb="FF808080"/>
      </left>
      <right style="thin">
        <color rgb="FF808080"/>
      </right>
      <top/>
      <bottom style="thin">
        <color rgb="FF969696"/>
      </bottom>
      <diagonal/>
    </border>
    <border>
      <left style="thin">
        <color rgb="FF313739"/>
      </left>
      <right style="thin">
        <color rgb="FF313739"/>
      </right>
      <top/>
      <bottom/>
      <diagonal/>
    </border>
    <border>
      <left/>
      <right style="thin">
        <color rgb="FF313739"/>
      </right>
      <top/>
      <bottom/>
      <diagonal/>
    </border>
    <border>
      <left/>
      <right style="thin">
        <color rgb="FF313739"/>
      </right>
      <top/>
      <bottom style="thin">
        <color rgb="FF313739"/>
      </bottom>
      <diagonal/>
    </border>
  </borders>
  <cellStyleXfs count="6">
    <xf applyAlignment="1" borderId="0" fillId="0" fontId="0" numFmtId="0">
      <alignment horizontal="general" vertical="bottom"/>
    </xf>
    <xf borderId="0" fillId="0" fontId="3" numFmtId="0"/>
    <xf borderId="0" fillId="0" fontId="3" numFmtId="0"/>
    <xf borderId="0" fillId="0" fontId="3" numFmtId="0"/>
    <xf borderId="0" fillId="0" fontId="3" numFmtId="0"/>
    <xf borderId="0" fillId="0" fontId="0" numFmtId="0"/>
  </cellStyleXfs>
  <cellXfs count="687">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borderId="6" fillId="0" fontId="0" numFmtId="0" pivotButton="0" quotePrefix="0" xfId="0"/>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borderId="3" fillId="0" fontId="0" numFmtId="0" pivotButton="0" quotePrefix="0" xfId="0"/>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borderId="7" fillId="0" fontId="0" numFmtId="0" pivotButton="0" quotePrefix="0" xfId="0"/>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borderId="2" fillId="0" fontId="0" numFmtId="0" pivotButton="0" quotePrefix="0" xfId="0"/>
    <xf borderId="91" fillId="0" fontId="0" numFmtId="0" pivotButton="0" quotePrefix="0" xfId="0"/>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borderId="9" fillId="0" fontId="0" numFmtId="0" pivotButton="0" quotePrefix="0" xfId="0"/>
    <xf borderId="10" fillId="0" fontId="0" numFmtId="0" pivotButton="0" quotePrefix="0" xfId="0"/>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borderId="5" fillId="0" fontId="0" numFmtId="0" pivotButton="0" quotePrefix="0" xfId="0"/>
    <xf borderId="19" fillId="0" fontId="0" numFmtId="0" pivotButton="0" quotePrefix="0" xfId="0"/>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borderId="93" fillId="0" fontId="0" numFmtId="0" pivotButton="0" quotePrefix="0" xfId="0"/>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borderId="94" fillId="0" fontId="0" numFmtId="0" pivotButton="0" quotePrefix="0" xfId="0"/>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borderId="52" fillId="0" fontId="0" numFmtId="0" pivotButton="0" quotePrefix="0" xfId="0"/>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borderId="84" fillId="0" fontId="0" numFmtId="0" pivotButton="0" quotePrefix="0" xfId="0"/>
    <xf borderId="95" fillId="0" fontId="0" numFmtId="0" pivotButton="0" quotePrefix="0" xfId="0"/>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borderId="71" fillId="0" fontId="0" numFmtId="0" pivotButton="0" quotePrefix="0" xfId="0"/>
    <xf borderId="97" fillId="0" fontId="0" numFmtId="0" pivotButton="0" quotePrefix="0" xfId="0"/>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borderId="80" fillId="0" fontId="0" numFmtId="0" pivotButton="0" quotePrefix="0" xfId="0"/>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borderId="73" fillId="0" fontId="0" numFmtId="0" pivotButton="0" quotePrefix="0" xfId="0"/>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tyles.xml" Type="http://schemas.openxmlformats.org/officeDocument/2006/relationships/styles" /><Relationship Id="rId16"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1771650" cy="771525"/>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Row="0" zeroHeight="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c r="A2" s="348" t="n"/>
      <c r="B2" s="350" t="n"/>
      <c r="C2" s="348" t="n"/>
      <c r="D2" s="348" t="n"/>
      <c r="E2" s="348" t="n"/>
      <c r="F2" s="348" t="n"/>
      <c r="G2" s="351" t="inlineStr">
        <is>
          <t>Kreissparkasse Köln</t>
        </is>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c r="A3" s="348" t="n"/>
      <c r="B3" s="348" t="n"/>
      <c r="C3" s="348" t="n"/>
      <c r="D3" s="348" t="n"/>
      <c r="E3" s="348" t="n"/>
      <c r="F3" s="348" t="n"/>
      <c r="G3" s="353" t="inlineStr">
        <is>
          <t>Neumarkt 18-24</t>
        </is>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c r="A4" s="348" t="n"/>
      <c r="B4" s="348" t="n"/>
      <c r="C4" s="348" t="n"/>
      <c r="D4" s="348" t="n"/>
      <c r="E4" s="348" t="n"/>
      <c r="F4" s="348" t="n"/>
      <c r="G4" s="353" t="inlineStr">
        <is>
          <t>50667 Köln</t>
        </is>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c r="A5" s="348" t="n"/>
      <c r="B5" s="348" t="n"/>
      <c r="C5" s="348" t="n"/>
      <c r="D5" s="348" t="n"/>
      <c r="E5" s="348" t="n"/>
      <c r="F5" s="348" t="n"/>
      <c r="G5" s="353" t="inlineStr">
        <is>
          <t>Telefon: +49 221 227 - 01</t>
        </is>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348" t="n"/>
      <c r="D6" s="348" t="n"/>
      <c r="E6" s="348" t="n"/>
      <c r="F6" s="348" t="n"/>
      <c r="G6" s="353" t="inlineStr">
        <is>
          <t>Telefax: +49 221 227 - 3920</t>
        </is>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c r="A7" s="348" t="n"/>
      <c r="B7" s="348" t="n"/>
      <c r="C7" s="348" t="n"/>
      <c r="D7" s="348" t="n"/>
      <c r="E7" s="348" t="n"/>
      <c r="F7" s="348" t="n"/>
      <c r="G7" s="353" t="inlineStr">
        <is>
          <t>E-Mail: info@ksk-koeln.de</t>
        </is>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c r="A8" s="357" t="n"/>
      <c r="B8" s="348" t="n"/>
      <c r="C8" s="348" t="n"/>
      <c r="D8" s="348" t="n"/>
      <c r="E8" s="348" t="n"/>
      <c r="G8" s="353" t="inlineStr">
        <is>
          <t>Internet: www.ksk-koeln.de</t>
        </is>
      </c>
      <c r="H8" s="354" t="n"/>
      <c r="I8" s="354" t="n"/>
      <c r="J8" s="348" t="n"/>
    </row>
    <row customHeight="1" ht="15" r="9" s="349">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c r="A14" s="357" t="n"/>
      <c r="B14" s="361" t="inlineStr">
        <is>
          <t>Publication according to section 28 para. 1 nos. 1 and 3 Pfandbrief Act</t>
        </is>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c r="A19" s="365" t="n">
        <v>0</v>
      </c>
      <c r="B19" s="366" t="inlineStr">
        <is>
          <t>Outstanding total</t>
        </is>
      </c>
      <c r="C19" s="366" t="n"/>
      <c r="D19" s="367" t="inlineStr">
        <is>
          <t>nominal value</t>
        </is>
      </c>
      <c r="E19" s="368" t="n"/>
      <c r="F19" s="367" t="inlineStr">
        <is>
          <t>net present value</t>
        </is>
      </c>
      <c r="G19" s="368" t="n"/>
      <c r="H19" s="369" t="inlineStr">
        <is>
          <t>risk-adjusted net present value*</t>
        </is>
      </c>
      <c r="J19" s="348" t="n"/>
      <c r="L19" s="348" t="n"/>
    </row>
    <row customFormat="1" customHeight="1" ht="15" r="20" s="356">
      <c r="A20" s="365" t="n">
        <v>0</v>
      </c>
      <c r="B20" s="370" t="n"/>
      <c r="C20" s="371" t="n"/>
      <c r="D20" s="372">
        <f>AktQuartKurz&amp;" "&amp;AktJahr</f>
        <v/>
      </c>
      <c r="E20" s="373">
        <f>AktQuartKurz&amp;" "&amp;(AktJahr-1)</f>
        <v/>
      </c>
      <c r="F20" s="374">
        <f>D20</f>
        <v/>
      </c>
      <c r="G20" s="373">
        <f>E20</f>
        <v/>
      </c>
      <c r="H20" s="374">
        <f>D20</f>
        <v/>
      </c>
      <c r="I20" s="373">
        <f>E20</f>
        <v/>
      </c>
      <c r="J20" s="348" t="n"/>
      <c r="L20" s="348" t="n"/>
    </row>
    <row customHeight="1" ht="15" r="21" s="349">
      <c r="A21" s="365" t="n">
        <v>0</v>
      </c>
      <c r="B21" s="375" t="inlineStr">
        <is>
          <t>Mortgage Pfandbriefe</t>
        </is>
      </c>
      <c r="C21" s="376">
        <f>"("&amp;Einheit_Waehrung&amp;")"</f>
        <v/>
      </c>
      <c r="D21" s="377" t="n">
        <v>1192</v>
      </c>
      <c r="E21" s="378" t="n">
        <v>1489.8</v>
      </c>
      <c r="F21" s="377" t="n">
        <v>1178.91356</v>
      </c>
      <c r="G21" s="378" t="n">
        <v>1548.95919</v>
      </c>
      <c r="H21" s="377" t="n">
        <v>1113.357027</v>
      </c>
      <c r="I21" s="378" t="n">
        <v>1445.607363</v>
      </c>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c r="A22" s="365" t="n">
        <v>0</v>
      </c>
      <c r="B22" s="379" t="inlineStr">
        <is>
          <t>of which derivatives</t>
        </is>
      </c>
      <c r="C22" s="380">
        <f>C21</f>
        <v/>
      </c>
      <c r="D22" s="381" t="n">
        <v>0</v>
      </c>
      <c r="E22" s="382" t="n">
        <v>0</v>
      </c>
      <c r="F22" s="381" t="n">
        <v>0</v>
      </c>
      <c r="G22" s="382" t="n">
        <v>0</v>
      </c>
      <c r="H22" s="381" t="n">
        <v>0</v>
      </c>
      <c r="I22" s="382" t="n">
        <v>0</v>
      </c>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c r="A23" s="365" t="n">
        <v>0</v>
      </c>
      <c r="B23" s="383" t="inlineStr">
        <is>
          <t>Cover Pool</t>
        </is>
      </c>
      <c r="C23" s="384">
        <f>C21</f>
        <v/>
      </c>
      <c r="D23" s="385" t="n">
        <v>6198.447931</v>
      </c>
      <c r="E23" s="386" t="n">
        <v>5690.150782</v>
      </c>
      <c r="F23" s="385" t="n">
        <v>6045.283522</v>
      </c>
      <c r="G23" s="386" t="n">
        <v>6266.034772</v>
      </c>
      <c r="H23" s="385" t="n">
        <v>5335.068488</v>
      </c>
      <c r="I23" s="386" t="n">
        <v>5495.043784</v>
      </c>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c r="A24" s="365" t="n">
        <v>0</v>
      </c>
      <c r="B24" s="387" t="inlineStr">
        <is>
          <t>of which derivatives</t>
        </is>
      </c>
      <c r="C24" s="388">
        <f>C21</f>
        <v/>
      </c>
      <c r="D24" s="389" t="n">
        <v>0</v>
      </c>
      <c r="E24" s="390" t="n">
        <v>0</v>
      </c>
      <c r="F24" s="389" t="n">
        <v>0</v>
      </c>
      <c r="G24" s="390" t="n">
        <v>0</v>
      </c>
      <c r="H24" s="389" t="n">
        <v>0</v>
      </c>
      <c r="I24" s="390" t="n">
        <v>0</v>
      </c>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c r="A25" s="365" t="n">
        <v>0</v>
      </c>
      <c r="B25" s="391" t="inlineStr">
        <is>
          <t>Over Collateralization (OC)</t>
        </is>
      </c>
      <c r="C25" s="376">
        <f>C21</f>
        <v/>
      </c>
      <c r="D25" s="377">
        <f>(D23-D21)</f>
        <v/>
      </c>
      <c r="E25" s="378">
        <f>E23-E21</f>
        <v/>
      </c>
      <c r="F25" s="377">
        <f>(F23-F21)</f>
        <v/>
      </c>
      <c r="G25" s="378">
        <f>G23-G21</f>
        <v/>
      </c>
      <c r="H25" s="377">
        <f>(H23-H21)</f>
        <v/>
      </c>
      <c r="I25" s="378">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c r="A26" s="365" t="n">
        <v>0</v>
      </c>
      <c r="B26" s="392" t="inlineStr">
        <is>
          <t>OC in % of Pfandbriefe outstanding</t>
        </is>
      </c>
      <c r="C26" s="393" t="n"/>
      <c r="D26" s="389">
        <f>IF(D21=0,0,100*D25/D21)</f>
        <v/>
      </c>
      <c r="E26" s="390">
        <f>IF(E21=0,0,100*E25/E21)</f>
        <v/>
      </c>
      <c r="F26" s="389">
        <f>IF(F21=0,0,100*F25/F21)</f>
        <v/>
      </c>
      <c r="G26" s="390">
        <f>IF(G21=0,0,100*G25/G21)</f>
        <v/>
      </c>
      <c r="H26" s="389">
        <f>IF(H21=0,0,100*H25/H21)</f>
        <v/>
      </c>
      <c r="I26" s="390">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c r="A27" s="357" t="n"/>
      <c r="B27" s="394" t="n"/>
      <c r="C27" s="379" t="n"/>
      <c r="D27" s="395" t="n"/>
      <c r="E27" s="396" t="n"/>
      <c r="F27" s="395" t="n"/>
      <c r="G27" s="396" t="n"/>
      <c r="H27" s="395" t="n"/>
      <c r="I27" s="396"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c r="A28" s="365" t="n">
        <v>0</v>
      </c>
      <c r="B28" s="397" t="inlineStr">
        <is>
          <t>Over-Collateralization
in Consideration of vdp-Credit-
Quality-Differentiation-Model</t>
        </is>
      </c>
      <c r="C28" s="398" t="inlineStr">
        <is>
          <t>(€ mn.)</t>
        </is>
      </c>
      <c r="D28" s="399" t="n">
        <v>5006.447929999999</v>
      </c>
      <c r="E28" s="400" t="n">
        <v>4200.350782</v>
      </c>
      <c r="F28" s="399" t="n">
        <v>4866.36996</v>
      </c>
      <c r="G28" s="400" t="n">
        <v>4717.075582</v>
      </c>
      <c r="H28" s="401" t="n"/>
      <c r="I28" s="402"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c r="A29" s="365" t="n">
        <v>0</v>
      </c>
      <c r="B29" s="392" t="inlineStr">
        <is>
          <t>OC in % of Pfandbriefe outstanding</t>
        </is>
      </c>
      <c r="C29" s="393" t="n"/>
      <c r="D29" s="389">
        <f>IF(D21=0,0,100*D28/D21)</f>
        <v/>
      </c>
      <c r="E29" s="390">
        <f>IF(E21=0,0,100*E28/E21)</f>
        <v/>
      </c>
      <c r="F29" s="389">
        <f>IF(F21=0,0,100*F28/F21)</f>
        <v/>
      </c>
      <c r="G29" s="390">
        <f>IF(G21=0,0,100*G28/G21)</f>
        <v/>
      </c>
      <c r="H29" s="403" t="n"/>
      <c r="I29" s="403"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c r="A30" s="357" t="n"/>
      <c r="B30" s="394">
        <f>FnRwbBerH</f>
        <v/>
      </c>
      <c r="C30" s="379" t="n"/>
      <c r="D30" s="395" t="n"/>
      <c r="E30" s="395" t="n"/>
      <c r="F30" s="395" t="n"/>
      <c r="G30" s="395" t="n"/>
      <c r="H30" s="395" t="n"/>
      <c r="I30" s="395"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c r="A32" s="365" t="n">
        <v>1</v>
      </c>
      <c r="B32" s="366" t="inlineStr">
        <is>
          <t>Outstanding total</t>
        </is>
      </c>
      <c r="C32" s="366" t="n"/>
      <c r="D32" s="367" t="inlineStr">
        <is>
          <t>nominal value</t>
        </is>
      </c>
      <c r="E32" s="368" t="n"/>
      <c r="F32" s="367" t="inlineStr">
        <is>
          <t>net present value</t>
        </is>
      </c>
      <c r="G32" s="368" t="n"/>
      <c r="H32" s="369" t="inlineStr">
        <is>
          <t>risk-adjusted net present value*</t>
        </is>
      </c>
      <c r="J32" s="348" t="n"/>
    </row>
    <row customHeight="1" ht="15" r="33" s="349">
      <c r="A33" s="365" t="n">
        <v>1</v>
      </c>
      <c r="B33" s="370" t="n"/>
      <c r="C33" s="371" t="n"/>
      <c r="D33" s="372">
        <f>AktQuartKurz&amp;" "&amp;AktJahr</f>
        <v/>
      </c>
      <c r="E33" s="373">
        <f>AktQuartKurz&amp;" "&amp;(AktJahr-1)</f>
        <v/>
      </c>
      <c r="F33" s="374">
        <f>D33</f>
        <v/>
      </c>
      <c r="G33" s="373">
        <f>E33</f>
        <v/>
      </c>
      <c r="H33" s="374">
        <f>D33</f>
        <v/>
      </c>
      <c r="I33" s="373">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c r="A34" s="365" t="n">
        <v>1</v>
      </c>
      <c r="B34" s="375" t="inlineStr">
        <is>
          <t>Public Pfandbriefe</t>
        </is>
      </c>
      <c r="C34" s="376">
        <f>"("&amp;Einheit_Waehrung&amp;")"</f>
        <v/>
      </c>
      <c r="D34" s="377" t="n">
        <v>203.416876</v>
      </c>
      <c r="E34" s="378" t="n">
        <v>208.416876</v>
      </c>
      <c r="F34" s="377" t="n">
        <v>206.126876</v>
      </c>
      <c r="G34" s="378" t="n">
        <v>232.441587</v>
      </c>
      <c r="H34" s="377" t="n">
        <v>189.644744</v>
      </c>
      <c r="I34" s="378" t="n">
        <v>208.120047</v>
      </c>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c r="A35" s="365" t="n">
        <v>1</v>
      </c>
      <c r="B35" s="392" t="inlineStr">
        <is>
          <t>of which derivatives</t>
        </is>
      </c>
      <c r="C35" s="404">
        <f>C34</f>
        <v/>
      </c>
      <c r="D35" s="381" t="n">
        <v>0</v>
      </c>
      <c r="E35" s="382" t="n">
        <v>0</v>
      </c>
      <c r="F35" s="381" t="n">
        <v>0</v>
      </c>
      <c r="G35" s="382" t="n">
        <v>0</v>
      </c>
      <c r="H35" s="381" t="n">
        <v>0</v>
      </c>
      <c r="I35" s="382" t="n">
        <v>0</v>
      </c>
      <c r="J35" s="348" t="n"/>
    </row>
    <row customHeight="1" ht="15" r="36" s="349">
      <c r="A36" s="365" t="n">
        <v>1</v>
      </c>
      <c r="B36" s="391" t="inlineStr">
        <is>
          <t>Cover Pool</t>
        </is>
      </c>
      <c r="C36" s="376">
        <f>C34</f>
        <v/>
      </c>
      <c r="D36" s="385" t="n">
        <v>299.788185</v>
      </c>
      <c r="E36" s="386" t="n">
        <v>319.727177</v>
      </c>
      <c r="F36" s="385" t="n">
        <v>308.972592</v>
      </c>
      <c r="G36" s="386" t="n">
        <v>370.790571</v>
      </c>
      <c r="H36" s="385" t="n">
        <v>273.338526</v>
      </c>
      <c r="I36" s="386" t="n">
        <v>325.252131</v>
      </c>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c r="A37" s="365" t="n">
        <v>1</v>
      </c>
      <c r="B37" s="392" t="inlineStr">
        <is>
          <t>of which derivatives</t>
        </is>
      </c>
      <c r="C37" s="405">
        <f>C34</f>
        <v/>
      </c>
      <c r="D37" s="389" t="n">
        <v>0</v>
      </c>
      <c r="E37" s="390" t="n">
        <v>0</v>
      </c>
      <c r="F37" s="389" t="n">
        <v>0</v>
      </c>
      <c r="G37" s="390" t="n">
        <v>0</v>
      </c>
      <c r="H37" s="389" t="n">
        <v>0</v>
      </c>
      <c r="I37" s="390" t="n">
        <v>0</v>
      </c>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c r="A38" s="365" t="n">
        <v>1</v>
      </c>
      <c r="B38" s="391" t="inlineStr">
        <is>
          <t>Over Collateralization (OC)</t>
        </is>
      </c>
      <c r="C38" s="376">
        <f>C34</f>
        <v/>
      </c>
      <c r="D38" s="377">
        <f>(D36-D34)</f>
        <v/>
      </c>
      <c r="E38" s="378">
        <f>E36-E34</f>
        <v/>
      </c>
      <c r="F38" s="377">
        <f>(F36-F34)</f>
        <v/>
      </c>
      <c r="G38" s="378">
        <f>G36-G34</f>
        <v/>
      </c>
      <c r="H38" s="377">
        <f>(H36-H34)</f>
        <v/>
      </c>
      <c r="I38" s="378">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c r="A39" s="365" t="n">
        <v>1</v>
      </c>
      <c r="B39" s="392" t="inlineStr">
        <is>
          <t>OC in % of Pfandbriefe outstanding</t>
        </is>
      </c>
      <c r="C39" s="393" t="n"/>
      <c r="D39" s="389">
        <f>IF(D34=0,0,100*D38/D34)</f>
        <v/>
      </c>
      <c r="E39" s="390">
        <f>IF(E34=0,0,100*E38/E34)</f>
        <v/>
      </c>
      <c r="F39" s="389">
        <f>IF(F34=0,0,100*F38/F34)</f>
        <v/>
      </c>
      <c r="G39" s="390">
        <f>IF(G34=0,0,100*G38/G34)</f>
        <v/>
      </c>
      <c r="H39" s="389">
        <f>IF(H34=0,0,100*H38/H34)</f>
        <v/>
      </c>
      <c r="I39" s="390">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c r="A40" s="357" t="n"/>
      <c r="B40" s="394" t="n"/>
      <c r="C40" s="379" t="n"/>
      <c r="D40" s="395" t="n"/>
      <c r="E40" s="396" t="n"/>
      <c r="F40" s="395" t="n"/>
      <c r="G40" s="396" t="n"/>
      <c r="H40" s="395" t="n"/>
      <c r="I40" s="396"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c r="A41" s="365" t="n">
        <v>1</v>
      </c>
      <c r="B41" s="397" t="inlineStr">
        <is>
          <t>Over Collateralization
in Consideration of vdp-Credit-
Quality-Differentiation-Model</t>
        </is>
      </c>
      <c r="C41" s="398" t="inlineStr">
        <is>
          <t>(€ mn.)</t>
        </is>
      </c>
      <c r="D41" s="399" t="n">
        <v>96.37130999999999</v>
      </c>
      <c r="E41" s="400" t="n">
        <v>111.310301</v>
      </c>
      <c r="F41" s="399" t="n">
        <v>102.84572</v>
      </c>
      <c r="G41" s="400" t="n">
        <v>138.348984</v>
      </c>
      <c r="H41" s="401" t="n"/>
      <c r="I41" s="402"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c r="A42" s="365" t="n">
        <v>1</v>
      </c>
      <c r="B42" s="392" t="inlineStr">
        <is>
          <t>OC in % of Pfandbriefe outstanding</t>
        </is>
      </c>
      <c r="C42" s="393" t="n"/>
      <c r="D42" s="389">
        <f>IF(D34=0,0,100*D41/D34)</f>
        <v/>
      </c>
      <c r="E42" s="390">
        <f>IF(E34=0,0,100*E41/E34)</f>
        <v/>
      </c>
      <c r="F42" s="389">
        <f>IF(F34=0,0,100*F41/F34)</f>
        <v/>
      </c>
      <c r="G42" s="390">
        <f>IF(G34=0,0,100*G41/G34)</f>
        <v/>
      </c>
      <c r="H42" s="403" t="n"/>
      <c r="I42" s="403"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c r="A43" s="357" t="n"/>
      <c r="B43" s="394">
        <f>FnRwbBerO</f>
        <v/>
      </c>
      <c r="C43" s="394" t="n"/>
      <c r="D43" s="376" t="n"/>
      <c r="E43" s="376" t="n"/>
      <c r="F43" s="376" t="n"/>
      <c r="G43" s="376" t="n"/>
      <c r="H43" s="376" t="n"/>
      <c r="I43" s="376" t="n"/>
      <c r="J43" s="348" t="n"/>
    </row>
    <row customFormat="1" customHeight="1" ht="20.1" r="44" s="356">
      <c r="A44" s="357" t="n"/>
      <c r="J44" s="348" t="n"/>
    </row>
    <row customFormat="1" customHeight="1" ht="13.9" r="45" s="356">
      <c r="A45" s="365" t="n">
        <v>2</v>
      </c>
      <c r="B45" s="366" t="inlineStr">
        <is>
          <t>Outstanding total</t>
        </is>
      </c>
      <c r="C45" s="366" t="n"/>
      <c r="D45" s="367" t="inlineStr">
        <is>
          <t>nominal value</t>
        </is>
      </c>
      <c r="E45" s="368" t="n"/>
      <c r="F45" s="367" t="inlineStr">
        <is>
          <t>net present value</t>
        </is>
      </c>
      <c r="G45" s="368" t="n"/>
      <c r="H45" s="369" t="inlineStr">
        <is>
          <t>risk-adjusted net present value*</t>
        </is>
      </c>
      <c r="J45" s="348" t="n"/>
    </row>
    <row customFormat="1" customHeight="1" ht="15" r="46" s="356">
      <c r="A46" s="365" t="n">
        <v>2</v>
      </c>
      <c r="B46" s="370" t="n"/>
      <c r="C46" s="371" t="n"/>
      <c r="D46" s="372">
        <f>AktQuartKurz&amp;" "&amp;AktJahr</f>
        <v/>
      </c>
      <c r="E46" s="373">
        <f>AktQuartKurz&amp;" "&amp;(AktJahr-1)</f>
        <v/>
      </c>
      <c r="F46" s="374">
        <f>D46</f>
        <v/>
      </c>
      <c r="G46" s="373">
        <f>E46</f>
        <v/>
      </c>
      <c r="H46" s="374">
        <f>D46</f>
        <v/>
      </c>
      <c r="I46" s="373">
        <f>E46</f>
        <v/>
      </c>
      <c r="J46" s="348" t="n"/>
    </row>
    <row customHeight="1" ht="15" r="47" s="349">
      <c r="A47" s="365" t="n">
        <v>2</v>
      </c>
      <c r="B47" s="375" t="inlineStr">
        <is>
          <t>Ship Pfandbriefe</t>
        </is>
      </c>
      <c r="C47" s="376">
        <f>"("&amp;Einheit_Waehrung&amp;")"</f>
        <v/>
      </c>
      <c r="D47" s="377" t="n">
        <v>0</v>
      </c>
      <c r="E47" s="378" t="n">
        <v>0</v>
      </c>
      <c r="F47" s="377" t="n">
        <v>0</v>
      </c>
      <c r="G47" s="378" t="n">
        <v>0</v>
      </c>
      <c r="H47" s="377" t="n">
        <v>0</v>
      </c>
      <c r="I47" s="378" t="n">
        <v>0</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c r="A48" s="365" t="n">
        <v>2</v>
      </c>
      <c r="B48" s="392" t="inlineStr">
        <is>
          <t>of which derivatives</t>
        </is>
      </c>
      <c r="C48" s="404">
        <f>C47</f>
        <v/>
      </c>
      <c r="D48" s="389" t="n">
        <v>0</v>
      </c>
      <c r="E48" s="390" t="n">
        <v>0</v>
      </c>
      <c r="F48" s="389" t="n">
        <v>0</v>
      </c>
      <c r="G48" s="390" t="n">
        <v>0</v>
      </c>
      <c r="H48" s="389" t="n">
        <v>0</v>
      </c>
      <c r="I48" s="390"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c r="A49" s="365" t="n">
        <v>2</v>
      </c>
      <c r="B49" s="391" t="inlineStr">
        <is>
          <t>Cover Pool</t>
        </is>
      </c>
      <c r="C49" s="376">
        <f>C47</f>
        <v/>
      </c>
      <c r="D49" s="377" t="n">
        <v>0</v>
      </c>
      <c r="E49" s="378" t="n">
        <v>0</v>
      </c>
      <c r="F49" s="377" t="n">
        <v>0</v>
      </c>
      <c r="G49" s="378" t="n">
        <v>0</v>
      </c>
      <c r="H49" s="377" t="n">
        <v>0</v>
      </c>
      <c r="I49" s="378" t="n">
        <v>0</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c r="A50" s="365" t="n">
        <v>2</v>
      </c>
      <c r="B50" s="392" t="inlineStr">
        <is>
          <t>of which derivatives</t>
        </is>
      </c>
      <c r="C50" s="405">
        <f>C47</f>
        <v/>
      </c>
      <c r="D50" s="389" t="n">
        <v>0</v>
      </c>
      <c r="E50" s="390" t="n">
        <v>0</v>
      </c>
      <c r="F50" s="389" t="n">
        <v>0</v>
      </c>
      <c r="G50" s="390" t="n">
        <v>0</v>
      </c>
      <c r="H50" s="389" t="n">
        <v>0</v>
      </c>
      <c r="I50" s="390"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c r="A51" s="365" t="n">
        <v>2</v>
      </c>
      <c r="B51" s="391" t="inlineStr">
        <is>
          <t>Over Collateralization (OC)</t>
        </is>
      </c>
      <c r="C51" s="376">
        <f>C47</f>
        <v/>
      </c>
      <c r="D51" s="377">
        <f>(D49-D47)</f>
        <v/>
      </c>
      <c r="E51" s="378">
        <f>E49-E47</f>
        <v/>
      </c>
      <c r="F51" s="377">
        <f>(F49-F47)</f>
        <v/>
      </c>
      <c r="G51" s="378">
        <f>G49-G47</f>
        <v/>
      </c>
      <c r="H51" s="377">
        <f>(H49-H47)</f>
        <v/>
      </c>
      <c r="I51" s="378">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c r="A52" s="365" t="n">
        <v>2</v>
      </c>
      <c r="B52" s="392" t="inlineStr">
        <is>
          <t>OC in % of Pfandbriefe outstanding</t>
        </is>
      </c>
      <c r="C52" s="393" t="n"/>
      <c r="D52" s="389">
        <f>IF(D47=0,0,100*D51/D47)</f>
        <v/>
      </c>
      <c r="E52" s="390">
        <f>IF(E47=0,0,100*E51/E47)</f>
        <v/>
      </c>
      <c r="F52" s="389">
        <f>IF(F47=0,0,100*F51/F47)</f>
        <v/>
      </c>
      <c r="G52" s="390">
        <f>IF(G47=0,0,100*G51/G47)</f>
        <v/>
      </c>
      <c r="H52" s="389">
        <f>IF(H47=0,0,100*H51/H47)</f>
        <v/>
      </c>
      <c r="I52" s="390">
        <f>IF(I47=0,0,100*I51/I47)</f>
        <v/>
      </c>
      <c r="J52" s="348" t="n"/>
    </row>
    <row customHeight="1" ht="12" r="53" s="349">
      <c r="A53" s="357" t="n"/>
      <c r="B53" s="394" t="n"/>
      <c r="C53" s="379" t="n"/>
      <c r="D53" s="395" t="n"/>
      <c r="E53" s="396" t="n"/>
      <c r="F53" s="395" t="n"/>
      <c r="G53" s="396" t="n"/>
      <c r="H53" s="395" t="n"/>
      <c r="I53" s="396"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c r="A54" s="365" t="n">
        <v>2</v>
      </c>
      <c r="B54" s="397" t="inlineStr">
        <is>
          <t>Over Collateralization
in Consideration of vdp-Credit-
Quality-Differentiation-Model</t>
        </is>
      </c>
      <c r="C54" s="398" t="inlineStr">
        <is>
          <t>(€ mn.)</t>
        </is>
      </c>
      <c r="D54" s="399" t="n">
        <v>0</v>
      </c>
      <c r="E54" s="400" t="n">
        <v>0</v>
      </c>
      <c r="F54" s="399" t="n">
        <v>0</v>
      </c>
      <c r="G54" s="400" t="n">
        <v>0</v>
      </c>
      <c r="H54" s="401" t="n"/>
      <c r="I54" s="402"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c r="A55" s="365" t="n">
        <v>2</v>
      </c>
      <c r="B55" s="392" t="inlineStr">
        <is>
          <t>OC in % of Pfandbriefe outstanding</t>
        </is>
      </c>
      <c r="C55" s="393" t="n"/>
      <c r="D55" s="389">
        <f>IF(D47=0,0,100*D54/D47)</f>
        <v/>
      </c>
      <c r="E55" s="390">
        <f>IF(E47=0,0,100*E54/E47)</f>
        <v/>
      </c>
      <c r="F55" s="389">
        <f>IF(F47=0,0,100*F54/F47)</f>
        <v/>
      </c>
      <c r="G55" s="390">
        <f>IF(G47=0,0,100*G54/G47)</f>
        <v/>
      </c>
      <c r="H55" s="403" t="n"/>
      <c r="I55" s="403"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c r="A56" s="357" t="n"/>
      <c r="B56" s="394">
        <f>FnRwbBerS</f>
        <v/>
      </c>
      <c r="C56" s="379" t="n"/>
      <c r="D56" s="395" t="n"/>
      <c r="E56" s="395" t="n"/>
      <c r="F56" s="395" t="n"/>
      <c r="G56" s="395" t="n"/>
      <c r="H56" s="395" t="n"/>
      <c r="I56" s="395"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c r="A58" s="365" t="n">
        <v>3</v>
      </c>
      <c r="B58" s="366" t="inlineStr">
        <is>
          <t>Outstanding total</t>
        </is>
      </c>
      <c r="C58" s="366" t="n"/>
      <c r="D58" s="367" t="inlineStr">
        <is>
          <t>nominal value</t>
        </is>
      </c>
      <c r="E58" s="368" t="n"/>
      <c r="F58" s="367" t="inlineStr">
        <is>
          <t>net present value</t>
        </is>
      </c>
      <c r="G58" s="368" t="n"/>
      <c r="H58" s="369" t="inlineStr">
        <is>
          <t>risk-adjusted net present value*</t>
        </is>
      </c>
      <c r="J58" s="348" t="n"/>
    </row>
    <row customFormat="1" customHeight="1" ht="15" r="59" s="356">
      <c r="A59" s="365" t="n">
        <v>3</v>
      </c>
      <c r="B59" s="370" t="n"/>
      <c r="C59" s="371" t="n"/>
      <c r="D59" s="372">
        <f>AktQuartKurz&amp;" "&amp;AktJahr</f>
        <v/>
      </c>
      <c r="E59" s="373">
        <f>AktQuartKurz&amp;" "&amp;(AktJahr-1)</f>
        <v/>
      </c>
      <c r="F59" s="374">
        <f>D59</f>
        <v/>
      </c>
      <c r="G59" s="373">
        <f>E59</f>
        <v/>
      </c>
      <c r="H59" s="374">
        <f>D59</f>
        <v/>
      </c>
      <c r="I59" s="373">
        <f>E59</f>
        <v/>
      </c>
      <c r="J59" s="348" t="n"/>
    </row>
    <row customHeight="1" ht="15" r="60" s="349">
      <c r="A60" s="365" t="n">
        <v>3</v>
      </c>
      <c r="B60" s="375" t="inlineStr">
        <is>
          <t>Aircraft Pfandbriefe</t>
        </is>
      </c>
      <c r="C60" s="376">
        <f>"("&amp;Einheit_Waehrung&amp;")"</f>
        <v/>
      </c>
      <c r="D60" s="377" t="n">
        <v>0</v>
      </c>
      <c r="E60" s="378" t="n">
        <v>0</v>
      </c>
      <c r="F60" s="377" t="n">
        <v>0</v>
      </c>
      <c r="G60" s="378" t="n">
        <v>0</v>
      </c>
      <c r="H60" s="377" t="n">
        <v>0</v>
      </c>
      <c r="I60" s="378"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c r="A61" s="365" t="n">
        <v>3</v>
      </c>
      <c r="B61" s="392" t="inlineStr">
        <is>
          <t>of which derivatives</t>
        </is>
      </c>
      <c r="C61" s="404">
        <f>C60</f>
        <v/>
      </c>
      <c r="D61" s="389" t="n">
        <v>0</v>
      </c>
      <c r="E61" s="390" t="n">
        <v>0</v>
      </c>
      <c r="F61" s="389" t="n">
        <v>0</v>
      </c>
      <c r="G61" s="390" t="n">
        <v>0</v>
      </c>
      <c r="H61" s="389" t="n">
        <v>0</v>
      </c>
      <c r="I61" s="390"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c r="A62" s="365" t="n">
        <v>3</v>
      </c>
      <c r="B62" s="391" t="inlineStr">
        <is>
          <t>Cover Pool</t>
        </is>
      </c>
      <c r="C62" s="376">
        <f>C60</f>
        <v/>
      </c>
      <c r="D62" s="377" t="n">
        <v>0</v>
      </c>
      <c r="E62" s="378" t="n">
        <v>0</v>
      </c>
      <c r="F62" s="377" t="n">
        <v>0</v>
      </c>
      <c r="G62" s="378" t="n">
        <v>0</v>
      </c>
      <c r="H62" s="377" t="n">
        <v>0</v>
      </c>
      <c r="I62" s="378"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c r="A63" s="365" t="n">
        <v>3</v>
      </c>
      <c r="B63" s="392" t="inlineStr">
        <is>
          <t>of which derivatives</t>
        </is>
      </c>
      <c r="C63" s="405">
        <f>C60</f>
        <v/>
      </c>
      <c r="D63" s="389" t="n">
        <v>0</v>
      </c>
      <c r="E63" s="390" t="n">
        <v>0</v>
      </c>
      <c r="F63" s="389" t="n">
        <v>0</v>
      </c>
      <c r="G63" s="390" t="n">
        <v>0</v>
      </c>
      <c r="H63" s="389" t="n">
        <v>0</v>
      </c>
      <c r="I63" s="390"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c r="A64" s="365" t="n">
        <v>3</v>
      </c>
      <c r="B64" s="391" t="inlineStr">
        <is>
          <t>Over Collateralization (OC)</t>
        </is>
      </c>
      <c r="C64" s="376">
        <f>C60</f>
        <v/>
      </c>
      <c r="D64" s="377">
        <f>(D62-D60)</f>
        <v/>
      </c>
      <c r="E64" s="378">
        <f>E62-E60</f>
        <v/>
      </c>
      <c r="F64" s="377">
        <f>(F62-F60)</f>
        <v/>
      </c>
      <c r="G64" s="378">
        <f>G62-G60</f>
        <v/>
      </c>
      <c r="H64" s="377">
        <f>(H62-H60)</f>
        <v/>
      </c>
      <c r="I64" s="378">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c r="A65" s="365" t="n">
        <v>3</v>
      </c>
      <c r="B65" s="392" t="inlineStr">
        <is>
          <t>OC in % of Pfandbriefe outstanding</t>
        </is>
      </c>
      <c r="C65" s="393" t="n"/>
      <c r="D65" s="389">
        <f>IF(D60=0,0,100*D64/D60)</f>
        <v/>
      </c>
      <c r="E65" s="390">
        <f>IF(E60=0,0,100*E64/E60)</f>
        <v/>
      </c>
      <c r="F65" s="389">
        <f>IF(F60=0,0,100*F64/F60)</f>
        <v/>
      </c>
      <c r="G65" s="390">
        <f>IF(G60=0,0,100*G64/G60)</f>
        <v/>
      </c>
      <c r="H65" s="389">
        <f>IF(H60=0,0,100*H64/H60)</f>
        <v/>
      </c>
      <c r="I65" s="390">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c r="A66" s="357" t="n"/>
      <c r="B66" s="394" t="n"/>
      <c r="C66" s="379" t="n"/>
      <c r="D66" s="395" t="n"/>
      <c r="E66" s="396" t="n"/>
      <c r="F66" s="395" t="n"/>
      <c r="G66" s="396" t="n"/>
      <c r="H66" s="395" t="n"/>
      <c r="I66" s="396" t="n"/>
      <c r="J66" s="348" t="n"/>
    </row>
    <row customHeight="1" ht="30" r="67" s="349">
      <c r="A67" s="365" t="n">
        <v>3</v>
      </c>
      <c r="B67" s="397" t="inlineStr">
        <is>
          <t>Over Collateralization
in Consideration of vdp-Credit-
Quality-Differentiation-Model</t>
        </is>
      </c>
      <c r="C67" s="398" t="inlineStr">
        <is>
          <t>(€ mn.)</t>
        </is>
      </c>
      <c r="D67" s="399" t="n">
        <v>0</v>
      </c>
      <c r="E67" s="400" t="n">
        <v>0</v>
      </c>
      <c r="F67" s="399" t="n">
        <v>0</v>
      </c>
      <c r="G67" s="400" t="n">
        <v>0</v>
      </c>
      <c r="H67" s="401" t="n"/>
      <c r="I67" s="402"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c r="A68" s="365" t="n">
        <v>3</v>
      </c>
      <c r="B68" s="392" t="inlineStr">
        <is>
          <t>OC in % of Pfandbriefe outstanding</t>
        </is>
      </c>
      <c r="C68" s="393" t="n"/>
      <c r="D68" s="389">
        <f>IF(D60=0,0,100*D67/D60)</f>
        <v/>
      </c>
      <c r="E68" s="390">
        <f>IF(E60=0,0,100*E67/E60)</f>
        <v/>
      </c>
      <c r="F68" s="389">
        <f>IF(F60=0,0,100*F67/F60)</f>
        <v/>
      </c>
      <c r="G68" s="390">
        <f>IF(G60=0,0,100*G67/G60)</f>
        <v/>
      </c>
      <c r="H68" s="403" t="n"/>
      <c r="I68" s="403"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c r="A69" s="348" t="n"/>
      <c r="B69" s="394">
        <f>FnRwbBerF</f>
        <v/>
      </c>
      <c r="C69" s="356" t="n"/>
      <c r="D69" s="406" t="n"/>
      <c r="E69" s="356" t="n"/>
      <c r="F69" s="356" t="n"/>
      <c r="G69" s="348" t="n"/>
      <c r="H69" s="348" t="n"/>
      <c r="I69" s="407"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c r="A70" s="348" t="n"/>
      <c r="B70" s="394" t="n"/>
      <c r="C70" s="356" t="n"/>
      <c r="D70" s="406" t="n"/>
      <c r="E70" s="356" t="n"/>
      <c r="F70" s="356" t="n"/>
      <c r="G70" s="348" t="n"/>
      <c r="H70" s="348" t="n"/>
      <c r="I70" s="407"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8">
      <c r="A71" s="409" t="n"/>
      <c r="B71" s="410">
        <f>"Note: The release of the over collateralization with a view to the vdp-credit quality differentiation model is voluntary."</f>
        <v/>
      </c>
    </row>
    <row customHeight="1" ht="6" r="72" s="349"/>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c r="A1" t="inlineStr"/>
    </row>
    <row customHeight="1" ht="12.75" r="2" s="349">
      <c r="C2" s="361" t="inlineStr">
        <is>
          <t>Publication according to section 28 para. 1 nos. 4 and 5 Pfandbrief Act</t>
        </is>
      </c>
      <c r="D2" s="361" t="n"/>
      <c r="E2" s="361" t="n"/>
      <c r="F2" s="361" t="n"/>
      <c r="G2" s="360" t="n"/>
      <c r="H2" s="360" t="n"/>
    </row>
    <row customHeight="1" ht="12.75" r="3" s="349">
      <c r="C3" s="448" t="n"/>
      <c r="D3" s="361" t="n"/>
      <c r="E3" s="361" t="n"/>
      <c r="F3" s="360" t="n"/>
      <c r="G3" s="360" t="n"/>
      <c r="H3" s="360" t="n"/>
    </row>
    <row customHeight="1" ht="12.75" r="4" s="349">
      <c r="C4" s="448" t="inlineStr">
        <is>
          <t>Further cover assets - in detail for Public Pfandbriefe</t>
        </is>
      </c>
      <c r="D4" s="361" t="n"/>
      <c r="E4" s="361" t="n"/>
      <c r="F4" s="360" t="n"/>
      <c r="G4" s="360" t="n"/>
      <c r="H4" s="360" t="n"/>
    </row>
    <row customHeight="1" ht="15" r="5" s="349">
      <c r="C5" s="448">
        <f>UebInstitutQuartal</f>
        <v/>
      </c>
      <c r="D5" s="360" t="n"/>
      <c r="E5" s="360" t="n"/>
      <c r="F5" s="360" t="n"/>
      <c r="G5" s="360" t="n"/>
      <c r="H5" s="360" t="n"/>
    </row>
    <row customHeight="1" ht="12.75" r="6" s="349">
      <c r="C6" s="360" t="n"/>
      <c r="D6" s="360" t="n"/>
      <c r="E6" s="360" t="n"/>
      <c r="F6" s="360" t="n"/>
      <c r="G6" s="360" t="n"/>
      <c r="H6" s="360" t="n"/>
    </row>
    <row customHeight="1" ht="15" r="7" s="349">
      <c r="C7" s="585" t="n"/>
      <c r="D7" s="394" t="n"/>
      <c r="E7" s="498" t="inlineStr">
        <is>
          <t>Further cover assets for Public Pfandbriefe according to section 20 para. 2 nos. 1 and 2 Pfandbrief Act</t>
        </is>
      </c>
      <c r="F7" s="500" t="n"/>
      <c r="G7" s="500" t="n"/>
      <c r="H7" s="501" t="n"/>
    </row>
    <row customHeight="1" ht="12.75" r="8" s="349">
      <c r="C8" s="394" t="n"/>
      <c r="D8" s="394" t="n"/>
      <c r="E8" s="586" t="inlineStr">
        <is>
          <t>Total</t>
        </is>
      </c>
      <c r="F8" s="587" t="inlineStr">
        <is>
          <t>thereof</t>
        </is>
      </c>
      <c r="G8" s="588" t="n"/>
      <c r="H8" s="589" t="n"/>
    </row>
    <row customHeight="1" ht="23.25" r="9" s="349">
      <c r="C9" s="394" t="n"/>
      <c r="D9" s="394" t="n"/>
      <c r="E9" s="505" t="n"/>
      <c r="F9" s="590" t="inlineStr">
        <is>
          <t>equalization claims 
according to 
section 20 para. 2 no. 1</t>
        </is>
      </c>
      <c r="G9" s="610" t="inlineStr">
        <is>
          <t>claims according to 
section 20 para. 2 no. 2</t>
        </is>
      </c>
      <c r="H9" s="598" t="n"/>
    </row>
    <row customHeight="1" ht="12.75" r="10" s="349">
      <c r="C10" s="394" t="n"/>
      <c r="D10" s="394" t="n"/>
      <c r="E10" s="505" t="n"/>
      <c r="F10" s="593" t="n"/>
      <c r="G10" s="594" t="inlineStr">
        <is>
          <t>overall</t>
        </is>
      </c>
      <c r="H10" s="611" t="inlineStr">
        <is>
          <t>thereof</t>
        </is>
      </c>
    </row>
    <row customHeight="1" ht="39.95" r="11" s="349">
      <c r="C11" s="514" t="n"/>
      <c r="D11" s="514" t="n"/>
      <c r="E11" s="596" t="n"/>
      <c r="F11" s="597" t="n"/>
      <c r="G11" s="598" t="n"/>
      <c r="H11" s="599" t="inlineStr">
        <is>
          <t>Covered Bonds
according to Article 129
Regulation (EU) 
Nr. 575/2013</t>
        </is>
      </c>
    </row>
    <row customHeight="1" ht="12.75" r="12" s="349">
      <c r="B12" s="600" t="inlineStr">
        <is>
          <t>Id</t>
        </is>
      </c>
      <c r="C12" s="601" t="inlineStr">
        <is>
          <t>State</t>
        </is>
      </c>
      <c r="D12" s="602">
        <f>AktQuartKurz</f>
        <v/>
      </c>
      <c r="E12" s="528">
        <f>Einheit_Waehrung</f>
        <v/>
      </c>
      <c r="F12" s="486">
        <f>E12</f>
        <v/>
      </c>
      <c r="G12" s="486">
        <f>E12</f>
        <v/>
      </c>
      <c r="H12" s="530">
        <f>E12</f>
        <v/>
      </c>
    </row>
    <row customHeight="1" ht="12.8" r="13" s="349">
      <c r="B13" s="603" t="inlineStr">
        <is>
          <t>$g</t>
        </is>
      </c>
      <c r="C13" s="488" t="inlineStr">
        <is>
          <t>Total - all states</t>
        </is>
      </c>
      <c r="D13" s="489">
        <f>"Jahr "&amp;AktJahr</f>
        <v/>
      </c>
      <c r="E13" s="531" t="n">
        <v>0</v>
      </c>
      <c r="F13" s="490" t="n">
        <v>0</v>
      </c>
      <c r="G13" s="490" t="n">
        <v>0</v>
      </c>
      <c r="H13" s="535" t="n">
        <v>0</v>
      </c>
    </row>
    <row customHeight="1" ht="12.8" r="14" s="349">
      <c r="B14" s="604" t="n"/>
      <c r="C14" s="439" t="n"/>
      <c r="D14" s="439">
        <f>"Jahr "&amp;(AktJahr-1)</f>
        <v/>
      </c>
      <c r="E14" s="536" t="n">
        <v>0</v>
      </c>
      <c r="F14" s="539" t="n">
        <v>0</v>
      </c>
      <c r="G14" s="539" t="n">
        <v>0</v>
      </c>
      <c r="H14" s="541" t="n">
        <v>0</v>
      </c>
    </row>
    <row customHeight="1" ht="12.8" r="15" s="349">
      <c r="B15" s="604" t="inlineStr">
        <is>
          <t>DE</t>
        </is>
      </c>
      <c r="C15" s="488" t="inlineStr">
        <is>
          <t>Germany</t>
        </is>
      </c>
      <c r="D15" s="489">
        <f>$D$13</f>
        <v/>
      </c>
      <c r="E15" s="531" t="n">
        <v>0</v>
      </c>
      <c r="F15" s="490" t="n">
        <v>0</v>
      </c>
      <c r="G15" s="490" t="n">
        <v>0</v>
      </c>
      <c r="H15" s="535" t="n">
        <v>0</v>
      </c>
    </row>
    <row customHeight="1" ht="12.8" r="16" s="349">
      <c r="B16" s="604" t="n"/>
      <c r="C16" s="439" t="n"/>
      <c r="D16" s="439">
        <f>$D$14</f>
        <v/>
      </c>
      <c r="E16" s="536" t="n">
        <v>0</v>
      </c>
      <c r="F16" s="539" t="n">
        <v>0</v>
      </c>
      <c r="G16" s="539" t="n">
        <v>0</v>
      </c>
      <c r="H16" s="541" t="n">
        <v>0</v>
      </c>
    </row>
    <row customHeight="1" ht="12.8" r="17" s="349">
      <c r="B17" s="605" t="inlineStr">
        <is>
          <t>HR</t>
        </is>
      </c>
      <c r="C17" s="488" t="inlineStr">
        <is>
          <t>Croatia</t>
        </is>
      </c>
      <c r="D17" s="489">
        <f>$D$13</f>
        <v/>
      </c>
      <c r="E17" s="531" t="n"/>
      <c r="F17" s="490" t="n"/>
      <c r="G17" s="490" t="n"/>
      <c r="H17" s="535" t="n"/>
    </row>
    <row customHeight="1" ht="12.8" r="18" s="349">
      <c r="B18" s="604" t="n"/>
      <c r="C18" s="439" t="n"/>
      <c r="D18" s="439">
        <f>$D$14</f>
        <v/>
      </c>
      <c r="E18" s="536" t="n"/>
      <c r="F18" s="539" t="n"/>
      <c r="G18" s="539" t="n"/>
      <c r="H18" s="541" t="n"/>
    </row>
    <row customHeight="1" ht="12.8" r="19" s="349">
      <c r="B19" s="605" t="inlineStr">
        <is>
          <t>AT</t>
        </is>
      </c>
      <c r="C19" s="488" t="inlineStr">
        <is>
          <t>Austria</t>
        </is>
      </c>
      <c r="D19" s="489">
        <f>$D$13</f>
        <v/>
      </c>
      <c r="E19" s="531" t="n"/>
      <c r="F19" s="490" t="n"/>
      <c r="G19" s="490" t="n"/>
      <c r="H19" s="535" t="n"/>
    </row>
    <row customHeight="1" ht="12.8" r="20" s="349">
      <c r="B20" s="604" t="n"/>
      <c r="C20" s="439" t="n"/>
      <c r="D20" s="439">
        <f>$D$14</f>
        <v/>
      </c>
      <c r="E20" s="536" t="n"/>
      <c r="F20" s="539" t="n"/>
      <c r="G20" s="539" t="n"/>
      <c r="H20" s="541" t="n"/>
    </row>
    <row customHeight="1" ht="12.8" r="21" s="349">
      <c r="B21" s="605" t="inlineStr">
        <is>
          <t>BE</t>
        </is>
      </c>
      <c r="C21" s="488" t="inlineStr">
        <is>
          <t>Belgium</t>
        </is>
      </c>
      <c r="D21" s="489">
        <f>$D$13</f>
        <v/>
      </c>
      <c r="E21" s="531" t="n"/>
      <c r="F21" s="490" t="n"/>
      <c r="G21" s="490" t="n"/>
      <c r="H21" s="535" t="n"/>
    </row>
    <row customHeight="1" ht="12.8" r="22" s="349">
      <c r="B22" s="604" t="n"/>
      <c r="C22" s="439" t="n"/>
      <c r="D22" s="439">
        <f>$D$14</f>
        <v/>
      </c>
      <c r="E22" s="536" t="n"/>
      <c r="F22" s="539" t="n"/>
      <c r="G22" s="539" t="n"/>
      <c r="H22" s="541" t="n"/>
    </row>
    <row customHeight="1" ht="12.8" r="23" s="349">
      <c r="B23" s="605" t="inlineStr">
        <is>
          <t>BG</t>
        </is>
      </c>
      <c r="C23" s="488" t="inlineStr">
        <is>
          <t>Bulgaria</t>
        </is>
      </c>
      <c r="D23" s="489">
        <f>$D$13</f>
        <v/>
      </c>
      <c r="E23" s="531" t="n"/>
      <c r="F23" s="490" t="n"/>
      <c r="G23" s="490" t="n"/>
      <c r="H23" s="535" t="n"/>
    </row>
    <row customHeight="1" ht="12.8" r="24" s="349">
      <c r="B24" s="604" t="n"/>
      <c r="C24" s="439" t="n"/>
      <c r="D24" s="439">
        <f>$D$14</f>
        <v/>
      </c>
      <c r="E24" s="536" t="n"/>
      <c r="F24" s="539" t="n"/>
      <c r="G24" s="539" t="n"/>
      <c r="H24" s="541" t="n"/>
    </row>
    <row customHeight="1" ht="12.8" r="25" s="349">
      <c r="B25" s="605" t="inlineStr">
        <is>
          <t>CY</t>
        </is>
      </c>
      <c r="C25" s="488" t="inlineStr">
        <is>
          <t>Cyprus</t>
        </is>
      </c>
      <c r="D25" s="489">
        <f>$D$13</f>
        <v/>
      </c>
      <c r="E25" s="531" t="n"/>
      <c r="F25" s="490" t="n"/>
      <c r="G25" s="490" t="n"/>
      <c r="H25" s="535" t="n"/>
    </row>
    <row customHeight="1" ht="12.8" r="26" s="349">
      <c r="B26" s="604" t="n"/>
      <c r="C26" s="439" t="n"/>
      <c r="D26" s="439">
        <f>$D$14</f>
        <v/>
      </c>
      <c r="E26" s="536" t="n"/>
      <c r="F26" s="539" t="n"/>
      <c r="G26" s="539" t="n"/>
      <c r="H26" s="541" t="n"/>
    </row>
    <row customHeight="1" ht="12.8" r="27" s="349">
      <c r="B27" s="604" t="inlineStr">
        <is>
          <t>CZ</t>
        </is>
      </c>
      <c r="C27" s="488" t="inlineStr">
        <is>
          <t>Czech Republic</t>
        </is>
      </c>
      <c r="D27" s="489">
        <f>$D$13</f>
        <v/>
      </c>
      <c r="E27" s="531" t="n"/>
      <c r="F27" s="490" t="n"/>
      <c r="G27" s="490" t="n"/>
      <c r="H27" s="535" t="n"/>
    </row>
    <row customHeight="1" ht="12.8" r="28" s="349">
      <c r="B28" s="604" t="n"/>
      <c r="C28" s="439" t="n"/>
      <c r="D28" s="439">
        <f>$D$14</f>
        <v/>
      </c>
      <c r="E28" s="536" t="n"/>
      <c r="F28" s="539" t="n"/>
      <c r="G28" s="539" t="n"/>
      <c r="H28" s="541" t="n"/>
    </row>
    <row customHeight="1" ht="12.8" r="29" s="349">
      <c r="B29" s="604" t="inlineStr">
        <is>
          <t>DK</t>
        </is>
      </c>
      <c r="C29" s="488" t="inlineStr">
        <is>
          <t>Denmark</t>
        </is>
      </c>
      <c r="D29" s="489">
        <f>$D$13</f>
        <v/>
      </c>
      <c r="E29" s="531" t="n"/>
      <c r="F29" s="490" t="n"/>
      <c r="G29" s="490" t="n"/>
      <c r="H29" s="535" t="n"/>
    </row>
    <row customHeight="1" ht="12.8" r="30" s="349">
      <c r="B30" s="604" t="n"/>
      <c r="C30" s="439" t="n"/>
      <c r="D30" s="439">
        <f>$D$14</f>
        <v/>
      </c>
      <c r="E30" s="536" t="n"/>
      <c r="F30" s="539" t="n"/>
      <c r="G30" s="539" t="n"/>
      <c r="H30" s="541" t="n"/>
    </row>
    <row customHeight="1" ht="12.8" r="31" s="349">
      <c r="B31" s="604" t="inlineStr">
        <is>
          <t>EE</t>
        </is>
      </c>
      <c r="C31" s="488" t="inlineStr">
        <is>
          <t>Estonia</t>
        </is>
      </c>
      <c r="D31" s="489">
        <f>$D$13</f>
        <v/>
      </c>
      <c r="E31" s="531" t="n"/>
      <c r="F31" s="490" t="n"/>
      <c r="G31" s="490" t="n"/>
      <c r="H31" s="535" t="n"/>
    </row>
    <row customHeight="1" ht="12.8" r="32" s="349">
      <c r="B32" s="604" t="n"/>
      <c r="C32" s="439" t="n"/>
      <c r="D32" s="439">
        <f>$D$14</f>
        <v/>
      </c>
      <c r="E32" s="536" t="n"/>
      <c r="F32" s="539" t="n"/>
      <c r="G32" s="539" t="n"/>
      <c r="H32" s="541" t="n"/>
    </row>
    <row customHeight="1" ht="12.8" r="33" s="349">
      <c r="B33" s="604" t="inlineStr">
        <is>
          <t>FI</t>
        </is>
      </c>
      <c r="C33" s="488" t="inlineStr">
        <is>
          <t>Finland</t>
        </is>
      </c>
      <c r="D33" s="489">
        <f>$D$13</f>
        <v/>
      </c>
      <c r="E33" s="531" t="n"/>
      <c r="F33" s="490" t="n"/>
      <c r="G33" s="490" t="n"/>
      <c r="H33" s="535" t="n"/>
    </row>
    <row customHeight="1" ht="12.8" r="34" s="349">
      <c r="B34" s="604" t="n"/>
      <c r="C34" s="439" t="n"/>
      <c r="D34" s="439">
        <f>$D$14</f>
        <v/>
      </c>
      <c r="E34" s="536" t="n"/>
      <c r="F34" s="539" t="n"/>
      <c r="G34" s="539" t="n"/>
      <c r="H34" s="541" t="n"/>
    </row>
    <row customHeight="1" ht="12.8" r="35" s="349">
      <c r="B35" s="604" t="inlineStr">
        <is>
          <t>FR</t>
        </is>
      </c>
      <c r="C35" s="488" t="inlineStr">
        <is>
          <t>France</t>
        </is>
      </c>
      <c r="D35" s="489">
        <f>$D$13</f>
        <v/>
      </c>
      <c r="E35" s="531" t="n"/>
      <c r="F35" s="490" t="n"/>
      <c r="G35" s="490" t="n"/>
      <c r="H35" s="535" t="n"/>
    </row>
    <row customHeight="1" ht="12.8" r="36" s="349">
      <c r="B36" s="604" t="n"/>
      <c r="C36" s="439" t="n"/>
      <c r="D36" s="439">
        <f>$D$14</f>
        <v/>
      </c>
      <c r="E36" s="536" t="n"/>
      <c r="F36" s="539" t="n"/>
      <c r="G36" s="539" t="n"/>
      <c r="H36" s="541" t="n"/>
    </row>
    <row customHeight="1" ht="12.8" r="37" s="349">
      <c r="B37" s="604" t="inlineStr">
        <is>
          <t>GB</t>
        </is>
      </c>
      <c r="C37" s="488" t="inlineStr">
        <is>
          <t>Great Britain</t>
        </is>
      </c>
      <c r="D37" s="489">
        <f>$D$13</f>
        <v/>
      </c>
      <c r="E37" s="531" t="n"/>
      <c r="F37" s="490" t="n"/>
      <c r="G37" s="490" t="n"/>
      <c r="H37" s="535" t="n"/>
    </row>
    <row customHeight="1" ht="12.8" r="38" s="349">
      <c r="B38" s="604" t="n"/>
      <c r="C38" s="439" t="n"/>
      <c r="D38" s="439">
        <f>$D$14</f>
        <v/>
      </c>
      <c r="E38" s="536" t="n"/>
      <c r="F38" s="539" t="n"/>
      <c r="G38" s="539" t="n"/>
      <c r="H38" s="541" t="n"/>
    </row>
    <row customHeight="1" ht="12.8" r="39" s="349">
      <c r="B39" s="604" t="inlineStr">
        <is>
          <t>GR</t>
        </is>
      </c>
      <c r="C39" s="488" t="inlineStr">
        <is>
          <t>Greece</t>
        </is>
      </c>
      <c r="D39" s="489">
        <f>$D$13</f>
        <v/>
      </c>
      <c r="E39" s="531" t="n"/>
      <c r="F39" s="490" t="n"/>
      <c r="G39" s="490" t="n"/>
      <c r="H39" s="535" t="n"/>
    </row>
    <row customHeight="1" ht="12.8" r="40" s="349">
      <c r="B40" s="604" t="n"/>
      <c r="C40" s="439" t="n"/>
      <c r="D40" s="439">
        <f>$D$14</f>
        <v/>
      </c>
      <c r="E40" s="536" t="n"/>
      <c r="F40" s="539" t="n"/>
      <c r="G40" s="539" t="n"/>
      <c r="H40" s="541" t="n"/>
    </row>
    <row customHeight="1" ht="12.8" r="41" s="349">
      <c r="B41" s="604" t="inlineStr">
        <is>
          <t>HU</t>
        </is>
      </c>
      <c r="C41" s="488" t="inlineStr">
        <is>
          <t>Hungary</t>
        </is>
      </c>
      <c r="D41" s="489">
        <f>$D$13</f>
        <v/>
      </c>
      <c r="E41" s="531" t="n"/>
      <c r="F41" s="490" t="n"/>
      <c r="G41" s="490" t="n"/>
      <c r="H41" s="535" t="n"/>
    </row>
    <row customHeight="1" ht="12.8" r="42" s="349">
      <c r="B42" s="604" t="n"/>
      <c r="C42" s="439" t="n"/>
      <c r="D42" s="439">
        <f>$D$14</f>
        <v/>
      </c>
      <c r="E42" s="536" t="n"/>
      <c r="F42" s="539" t="n"/>
      <c r="G42" s="539" t="n"/>
      <c r="H42" s="541" t="n"/>
    </row>
    <row customHeight="1" ht="12.8" r="43" s="349">
      <c r="B43" s="604" t="inlineStr">
        <is>
          <t>IE</t>
        </is>
      </c>
      <c r="C43" s="488" t="inlineStr">
        <is>
          <t>Ireland</t>
        </is>
      </c>
      <c r="D43" s="489">
        <f>$D$13</f>
        <v/>
      </c>
      <c r="E43" s="531" t="n"/>
      <c r="F43" s="490" t="n"/>
      <c r="G43" s="490" t="n"/>
      <c r="H43" s="535" t="n"/>
    </row>
    <row customHeight="1" ht="12.8" r="44" s="349">
      <c r="B44" s="604" t="n"/>
      <c r="C44" s="439" t="n"/>
      <c r="D44" s="439">
        <f>$D$14</f>
        <v/>
      </c>
      <c r="E44" s="536" t="n"/>
      <c r="F44" s="539" t="n"/>
      <c r="G44" s="539" t="n"/>
      <c r="H44" s="541" t="n"/>
    </row>
    <row customHeight="1" ht="12.8" r="45" s="349">
      <c r="B45" s="604" t="inlineStr">
        <is>
          <t>IT</t>
        </is>
      </c>
      <c r="C45" s="488" t="inlineStr">
        <is>
          <t>Italy</t>
        </is>
      </c>
      <c r="D45" s="489">
        <f>$D$13</f>
        <v/>
      </c>
      <c r="E45" s="531" t="n"/>
      <c r="F45" s="490" t="n"/>
      <c r="G45" s="490" t="n"/>
      <c r="H45" s="535" t="n"/>
    </row>
    <row customHeight="1" ht="12.8" r="46" s="349">
      <c r="B46" s="604" t="n"/>
      <c r="C46" s="439" t="n"/>
      <c r="D46" s="439">
        <f>$D$14</f>
        <v/>
      </c>
      <c r="E46" s="536" t="n"/>
      <c r="F46" s="539" t="n"/>
      <c r="G46" s="539" t="n"/>
      <c r="H46" s="541" t="n"/>
    </row>
    <row customHeight="1" ht="12.8" r="47" s="349">
      <c r="B47" s="604" t="inlineStr">
        <is>
          <t>LV</t>
        </is>
      </c>
      <c r="C47" s="488" t="inlineStr">
        <is>
          <t>Latvia</t>
        </is>
      </c>
      <c r="D47" s="489">
        <f>$D$13</f>
        <v/>
      </c>
      <c r="E47" s="531" t="n"/>
      <c r="F47" s="490" t="n"/>
      <c r="G47" s="490" t="n"/>
      <c r="H47" s="535" t="n"/>
    </row>
    <row customHeight="1" ht="12.8" r="48" s="349">
      <c r="B48" s="604" t="n"/>
      <c r="C48" s="439" t="n"/>
      <c r="D48" s="439">
        <f>$D$14</f>
        <v/>
      </c>
      <c r="E48" s="536" t="n"/>
      <c r="F48" s="539" t="n"/>
      <c r="G48" s="539" t="n"/>
      <c r="H48" s="541" t="n"/>
    </row>
    <row customHeight="1" ht="12.8" r="49" s="349">
      <c r="B49" s="604" t="inlineStr">
        <is>
          <t>LT</t>
        </is>
      </c>
      <c r="C49" s="488" t="inlineStr">
        <is>
          <t>Lithuania</t>
        </is>
      </c>
      <c r="D49" s="489">
        <f>$D$13</f>
        <v/>
      </c>
      <c r="E49" s="531" t="n"/>
      <c r="F49" s="490" t="n"/>
      <c r="G49" s="490" t="n"/>
      <c r="H49" s="535" t="n"/>
    </row>
    <row customHeight="1" ht="12.8" r="50" s="349">
      <c r="B50" s="604" t="n"/>
      <c r="C50" s="439" t="n"/>
      <c r="D50" s="439">
        <f>$D$14</f>
        <v/>
      </c>
      <c r="E50" s="536" t="n"/>
      <c r="F50" s="539" t="n"/>
      <c r="G50" s="539" t="n"/>
      <c r="H50" s="541" t="n"/>
    </row>
    <row customHeight="1" ht="12.8" r="51" s="349">
      <c r="B51" s="604" t="inlineStr">
        <is>
          <t>LU</t>
        </is>
      </c>
      <c r="C51" s="488" t="inlineStr">
        <is>
          <t>Luxembourg</t>
        </is>
      </c>
      <c r="D51" s="489">
        <f>$D$13</f>
        <v/>
      </c>
      <c r="E51" s="531" t="n"/>
      <c r="F51" s="490" t="n"/>
      <c r="G51" s="490" t="n"/>
      <c r="H51" s="535" t="n"/>
    </row>
    <row customHeight="1" ht="12.8" r="52" s="349">
      <c r="B52" s="604" t="n"/>
      <c r="C52" s="439" t="n"/>
      <c r="D52" s="439">
        <f>$D$14</f>
        <v/>
      </c>
      <c r="E52" s="536" t="n"/>
      <c r="F52" s="539" t="n"/>
      <c r="G52" s="539" t="n"/>
      <c r="H52" s="541" t="n"/>
    </row>
    <row customHeight="1" ht="12.8" r="53" s="349">
      <c r="B53" s="604" t="inlineStr">
        <is>
          <t>MT</t>
        </is>
      </c>
      <c r="C53" s="488" t="inlineStr">
        <is>
          <t>Malta</t>
        </is>
      </c>
      <c r="D53" s="489">
        <f>$D$13</f>
        <v/>
      </c>
      <c r="E53" s="531" t="n"/>
      <c r="F53" s="490" t="n"/>
      <c r="G53" s="490" t="n"/>
      <c r="H53" s="535" t="n"/>
    </row>
    <row customHeight="1" ht="12.8" r="54" s="349">
      <c r="B54" s="604" t="n"/>
      <c r="C54" s="439" t="n"/>
      <c r="D54" s="439">
        <f>$D$14</f>
        <v/>
      </c>
      <c r="E54" s="536" t="n"/>
      <c r="F54" s="539" t="n"/>
      <c r="G54" s="539" t="n"/>
      <c r="H54" s="541" t="n"/>
    </row>
    <row customHeight="1" ht="12.8" r="55" s="349">
      <c r="B55" s="604" t="inlineStr">
        <is>
          <t>NL</t>
        </is>
      </c>
      <c r="C55" s="488" t="inlineStr">
        <is>
          <t>Netherlands</t>
        </is>
      </c>
      <c r="D55" s="489">
        <f>$D$13</f>
        <v/>
      </c>
      <c r="E55" s="531" t="n"/>
      <c r="F55" s="490" t="n"/>
      <c r="G55" s="490" t="n"/>
      <c r="H55" s="535" t="n"/>
    </row>
    <row customHeight="1" ht="12.8" r="56" s="349">
      <c r="B56" s="604" t="n"/>
      <c r="C56" s="439" t="n"/>
      <c r="D56" s="439">
        <f>$D$14</f>
        <v/>
      </c>
      <c r="E56" s="536" t="n"/>
      <c r="F56" s="539" t="n"/>
      <c r="G56" s="539" t="n"/>
      <c r="H56" s="541" t="n"/>
    </row>
    <row customHeight="1" ht="12.8" r="57" s="349">
      <c r="B57" s="604" t="inlineStr">
        <is>
          <t>PL</t>
        </is>
      </c>
      <c r="C57" s="488" t="inlineStr">
        <is>
          <t>Poland</t>
        </is>
      </c>
      <c r="D57" s="489">
        <f>$D$13</f>
        <v/>
      </c>
      <c r="E57" s="531" t="n"/>
      <c r="F57" s="490" t="n"/>
      <c r="G57" s="490" t="n"/>
      <c r="H57" s="535" t="n"/>
    </row>
    <row customHeight="1" ht="12.8" r="58" s="349">
      <c r="B58" s="604" t="n"/>
      <c r="C58" s="439" t="n"/>
      <c r="D58" s="439">
        <f>$D$14</f>
        <v/>
      </c>
      <c r="E58" s="536" t="n"/>
      <c r="F58" s="539" t="n"/>
      <c r="G58" s="539" t="n"/>
      <c r="H58" s="541" t="n"/>
    </row>
    <row customHeight="1" ht="12.8" r="59" s="349">
      <c r="B59" s="604" t="inlineStr">
        <is>
          <t>PT</t>
        </is>
      </c>
      <c r="C59" s="488" t="inlineStr">
        <is>
          <t>Portugal</t>
        </is>
      </c>
      <c r="D59" s="489">
        <f>$D$13</f>
        <v/>
      </c>
      <c r="E59" s="531" t="n"/>
      <c r="F59" s="490" t="n"/>
      <c r="G59" s="490" t="n"/>
      <c r="H59" s="535" t="n"/>
    </row>
    <row customHeight="1" ht="12.8" r="60" s="349">
      <c r="B60" s="604" t="n"/>
      <c r="C60" s="439" t="n"/>
      <c r="D60" s="439">
        <f>$D$14</f>
        <v/>
      </c>
      <c r="E60" s="536" t="n"/>
      <c r="F60" s="539" t="n"/>
      <c r="G60" s="539" t="n"/>
      <c r="H60" s="541" t="n"/>
    </row>
    <row customHeight="1" ht="12.8" r="61" s="349">
      <c r="B61" s="604" t="inlineStr">
        <is>
          <t>RO</t>
        </is>
      </c>
      <c r="C61" s="488" t="inlineStr">
        <is>
          <t>Romania</t>
        </is>
      </c>
      <c r="D61" s="489">
        <f>$D$13</f>
        <v/>
      </c>
      <c r="E61" s="531" t="n"/>
      <c r="F61" s="490" t="n"/>
      <c r="G61" s="490" t="n"/>
      <c r="H61" s="535" t="n"/>
    </row>
    <row customHeight="1" ht="12.8" r="62" s="349">
      <c r="B62" s="604" t="n"/>
      <c r="C62" s="439" t="n"/>
      <c r="D62" s="439">
        <f>$D$14</f>
        <v/>
      </c>
      <c r="E62" s="536" t="n"/>
      <c r="F62" s="539" t="n"/>
      <c r="G62" s="539" t="n"/>
      <c r="H62" s="541" t="n"/>
    </row>
    <row customHeight="1" ht="12.8" r="63" s="349">
      <c r="B63" s="604" t="inlineStr">
        <is>
          <t>SK</t>
        </is>
      </c>
      <c r="C63" s="488" t="inlineStr">
        <is>
          <t>Slovakia</t>
        </is>
      </c>
      <c r="D63" s="489">
        <f>$D$13</f>
        <v/>
      </c>
      <c r="E63" s="531" t="n"/>
      <c r="F63" s="490" t="n"/>
      <c r="G63" s="490" t="n"/>
      <c r="H63" s="535" t="n"/>
    </row>
    <row customHeight="1" ht="12.8" r="64" s="349">
      <c r="B64" s="604" t="n"/>
      <c r="C64" s="439" t="n"/>
      <c r="D64" s="439">
        <f>$D$14</f>
        <v/>
      </c>
      <c r="E64" s="536" t="n"/>
      <c r="F64" s="539" t="n"/>
      <c r="G64" s="539" t="n"/>
      <c r="H64" s="541" t="n"/>
    </row>
    <row customHeight="1" ht="12.8" r="65" s="349">
      <c r="B65" s="604" t="inlineStr">
        <is>
          <t>SI</t>
        </is>
      </c>
      <c r="C65" s="488" t="inlineStr">
        <is>
          <t>Slovenia</t>
        </is>
      </c>
      <c r="D65" s="489">
        <f>$D$13</f>
        <v/>
      </c>
      <c r="E65" s="531" t="n"/>
      <c r="F65" s="490" t="n"/>
      <c r="G65" s="490" t="n"/>
      <c r="H65" s="535" t="n"/>
    </row>
    <row customHeight="1" ht="12.8" r="66" s="349">
      <c r="B66" s="604" t="n"/>
      <c r="C66" s="439" t="n"/>
      <c r="D66" s="439">
        <f>$D$14</f>
        <v/>
      </c>
      <c r="E66" s="536" t="n"/>
      <c r="F66" s="539" t="n"/>
      <c r="G66" s="539" t="n"/>
      <c r="H66" s="541" t="n"/>
    </row>
    <row customHeight="1" ht="12.8" r="67" s="349">
      <c r="B67" s="604" t="inlineStr">
        <is>
          <t>ES</t>
        </is>
      </c>
      <c r="C67" s="488" t="inlineStr">
        <is>
          <t>Spain</t>
        </is>
      </c>
      <c r="D67" s="489">
        <f>$D$13</f>
        <v/>
      </c>
      <c r="E67" s="531" t="n"/>
      <c r="F67" s="490" t="n"/>
      <c r="G67" s="490" t="n"/>
      <c r="H67" s="535" t="n"/>
    </row>
    <row customHeight="1" ht="12.8" r="68" s="349">
      <c r="B68" s="604" t="n"/>
      <c r="C68" s="439" t="n"/>
      <c r="D68" s="439">
        <f>$D$14</f>
        <v/>
      </c>
      <c r="E68" s="536" t="n"/>
      <c r="F68" s="539" t="n"/>
      <c r="G68" s="539" t="n"/>
      <c r="H68" s="541" t="n"/>
    </row>
    <row customHeight="1" ht="12.8" r="69" s="349">
      <c r="B69" s="604" t="inlineStr">
        <is>
          <t>SE</t>
        </is>
      </c>
      <c r="C69" s="488" t="inlineStr">
        <is>
          <t>Sweden</t>
        </is>
      </c>
      <c r="D69" s="489">
        <f>$D$13</f>
        <v/>
      </c>
      <c r="E69" s="531" t="n"/>
      <c r="F69" s="490" t="n"/>
      <c r="G69" s="490" t="n"/>
      <c r="H69" s="535" t="n"/>
    </row>
    <row customHeight="1" ht="12.8" r="70" s="349">
      <c r="B70" s="604" t="n"/>
      <c r="C70" s="439" t="n"/>
      <c r="D70" s="439">
        <f>$D$14</f>
        <v/>
      </c>
      <c r="E70" s="536" t="n"/>
      <c r="F70" s="539" t="n"/>
      <c r="G70" s="539" t="n"/>
      <c r="H70" s="541" t="n"/>
    </row>
    <row customHeight="1" ht="12.8" r="71" s="349">
      <c r="B71" s="604" t="inlineStr">
        <is>
          <t>CA</t>
        </is>
      </c>
      <c r="C71" s="488" t="inlineStr">
        <is>
          <t>Canada</t>
        </is>
      </c>
      <c r="D71" s="489">
        <f>$D$13</f>
        <v/>
      </c>
      <c r="E71" s="531" t="n"/>
      <c r="F71" s="490" t="n"/>
      <c r="G71" s="490" t="n"/>
      <c r="H71" s="535" t="n"/>
    </row>
    <row customHeight="1" ht="12.8" r="72" s="349">
      <c r="B72" s="604" t="n"/>
      <c r="C72" s="439" t="n"/>
      <c r="D72" s="439">
        <f>$D$14</f>
        <v/>
      </c>
      <c r="E72" s="536" t="n"/>
      <c r="F72" s="539" t="n"/>
      <c r="G72" s="539" t="n"/>
      <c r="H72" s="541" t="n"/>
    </row>
    <row customHeight="1" ht="12.8" r="73" s="349">
      <c r="B73" s="604" t="inlineStr">
        <is>
          <t>IS</t>
        </is>
      </c>
      <c r="C73" s="488" t="inlineStr">
        <is>
          <t>Iceland</t>
        </is>
      </c>
      <c r="D73" s="489">
        <f>$D$13</f>
        <v/>
      </c>
      <c r="E73" s="531" t="n"/>
      <c r="F73" s="490" t="n"/>
      <c r="G73" s="490" t="n"/>
      <c r="H73" s="535" t="n"/>
    </row>
    <row customHeight="1" ht="12.8" r="74" s="349">
      <c r="B74" s="604" t="n"/>
      <c r="C74" s="439" t="n"/>
      <c r="D74" s="439">
        <f>$D$14</f>
        <v/>
      </c>
      <c r="E74" s="536" t="n"/>
      <c r="F74" s="539" t="n"/>
      <c r="G74" s="539" t="n"/>
      <c r="H74" s="541" t="n"/>
    </row>
    <row customHeight="1" ht="12.8" r="75" s="349">
      <c r="B75" s="604" t="inlineStr">
        <is>
          <t>JP</t>
        </is>
      </c>
      <c r="C75" s="488" t="inlineStr">
        <is>
          <t>Japan</t>
        </is>
      </c>
      <c r="D75" s="489">
        <f>$D$13</f>
        <v/>
      </c>
      <c r="E75" s="531" t="n"/>
      <c r="F75" s="490" t="n"/>
      <c r="G75" s="490" t="n"/>
      <c r="H75" s="535" t="n"/>
    </row>
    <row customHeight="1" ht="12.8" r="76" s="349">
      <c r="B76" s="604" t="n"/>
      <c r="C76" s="439" t="n"/>
      <c r="D76" s="439">
        <f>$D$14</f>
        <v/>
      </c>
      <c r="E76" s="536" t="n"/>
      <c r="F76" s="539" t="n"/>
      <c r="G76" s="539" t="n"/>
      <c r="H76" s="541" t="n"/>
    </row>
    <row customHeight="1" ht="12.8" r="77" s="349">
      <c r="B77" s="604" t="inlineStr">
        <is>
          <t>LI</t>
        </is>
      </c>
      <c r="C77" s="488" t="inlineStr">
        <is>
          <t>Liechtenstein</t>
        </is>
      </c>
      <c r="D77" s="489">
        <f>$D$13</f>
        <v/>
      </c>
      <c r="E77" s="531" t="n"/>
      <c r="F77" s="490" t="n"/>
      <c r="G77" s="490" t="n"/>
      <c r="H77" s="535" t="n"/>
    </row>
    <row customHeight="1" ht="12.8" r="78" s="349">
      <c r="B78" s="604" t="n"/>
      <c r="C78" s="439" t="n"/>
      <c r="D78" s="439">
        <f>$D$14</f>
        <v/>
      </c>
      <c r="E78" s="536" t="n"/>
      <c r="F78" s="539" t="n"/>
      <c r="G78" s="539" t="n"/>
      <c r="H78" s="541" t="n"/>
    </row>
    <row customHeight="1" ht="12.8" r="79" s="349">
      <c r="B79" s="604" t="inlineStr">
        <is>
          <t>NO</t>
        </is>
      </c>
      <c r="C79" s="488" t="inlineStr">
        <is>
          <t>Norway</t>
        </is>
      </c>
      <c r="D79" s="489">
        <f>$D$13</f>
        <v/>
      </c>
      <c r="E79" s="531" t="n"/>
      <c r="F79" s="490" t="n"/>
      <c r="G79" s="490" t="n"/>
      <c r="H79" s="535" t="n"/>
    </row>
    <row customHeight="1" ht="12.8" r="80" s="349">
      <c r="B80" s="604" t="n"/>
      <c r="C80" s="439" t="n"/>
      <c r="D80" s="439">
        <f>$D$14</f>
        <v/>
      </c>
      <c r="E80" s="536" t="n"/>
      <c r="F80" s="539" t="n"/>
      <c r="G80" s="539" t="n"/>
      <c r="H80" s="541" t="n"/>
    </row>
    <row customHeight="1" ht="12.8" r="81" s="349">
      <c r="B81" s="604" t="inlineStr">
        <is>
          <t>CH</t>
        </is>
      </c>
      <c r="C81" s="488" t="inlineStr">
        <is>
          <t>Switzerland</t>
        </is>
      </c>
      <c r="D81" s="489">
        <f>$D$13</f>
        <v/>
      </c>
      <c r="E81" s="531" t="n"/>
      <c r="F81" s="490" t="n"/>
      <c r="G81" s="490" t="n"/>
      <c r="H81" s="535" t="n"/>
    </row>
    <row customHeight="1" ht="12.8" r="82" s="349">
      <c r="B82" s="604" t="n"/>
      <c r="C82" s="439" t="n"/>
      <c r="D82" s="439">
        <f>$D$14</f>
        <v/>
      </c>
      <c r="E82" s="536" t="n"/>
      <c r="F82" s="539" t="n"/>
      <c r="G82" s="539" t="n"/>
      <c r="H82" s="541" t="n"/>
    </row>
    <row customHeight="1" ht="12.8" r="83" s="349">
      <c r="B83" s="604" t="inlineStr">
        <is>
          <t>US</t>
        </is>
      </c>
      <c r="C83" s="488" t="inlineStr">
        <is>
          <t>USA</t>
        </is>
      </c>
      <c r="D83" s="489">
        <f>$D$13</f>
        <v/>
      </c>
      <c r="E83" s="531" t="n"/>
      <c r="F83" s="490" t="n"/>
      <c r="G83" s="490" t="n"/>
      <c r="H83" s="535" t="n"/>
    </row>
    <row customHeight="1" ht="12.8" r="84" s="349">
      <c r="B84" s="604" t="n"/>
      <c r="C84" s="439" t="n"/>
      <c r="D84" s="439">
        <f>$D$14</f>
        <v/>
      </c>
      <c r="E84" s="536" t="n"/>
      <c r="F84" s="539" t="n"/>
      <c r="G84" s="539" t="n"/>
      <c r="H84" s="541" t="n"/>
    </row>
    <row customHeight="1" ht="12.8" r="85" s="349">
      <c r="B85" s="604" t="inlineStr">
        <is>
          <t>$c</t>
        </is>
      </c>
      <c r="C85" s="488" t="inlineStr">
        <is>
          <t>other OECD-States</t>
        </is>
      </c>
      <c r="D85" s="489">
        <f>$D$13</f>
        <v/>
      </c>
      <c r="E85" s="531" t="n"/>
      <c r="F85" s="490" t="n"/>
      <c r="G85" s="490" t="n"/>
      <c r="H85" s="535" t="n"/>
    </row>
    <row customHeight="1" ht="12.8" r="86" s="349">
      <c r="B86" s="604" t="n"/>
      <c r="C86" s="439" t="n"/>
      <c r="D86" s="439">
        <f>$D$14</f>
        <v/>
      </c>
      <c r="E86" s="536" t="n"/>
      <c r="F86" s="539" t="n"/>
      <c r="G86" s="539" t="n"/>
      <c r="H86" s="541" t="n"/>
    </row>
    <row customHeight="1" ht="12.8" r="87" s="349">
      <c r="B87" s="604" t="inlineStr">
        <is>
          <t>$i</t>
        </is>
      </c>
      <c r="C87" s="488" t="inlineStr">
        <is>
          <t>EU institutions</t>
        </is>
      </c>
      <c r="D87" s="489">
        <f>$D$13</f>
        <v/>
      </c>
      <c r="E87" s="531" t="n"/>
      <c r="F87" s="490" t="n"/>
      <c r="G87" s="490" t="n"/>
      <c r="H87" s="535" t="n"/>
    </row>
    <row customHeight="1" ht="12.8" r="88" s="349">
      <c r="B88" s="606" t="n"/>
      <c r="C88" s="607" t="n"/>
      <c r="D88" s="607">
        <f>$D$14</f>
        <v/>
      </c>
      <c r="E88" s="542" t="n"/>
      <c r="F88" s="545" t="n"/>
      <c r="G88" s="545" t="n"/>
      <c r="H88" s="547" t="n"/>
    </row>
    <row customHeight="1" ht="20.1" r="89" s="349">
      <c r="B89" t="inlineStr">
        <is>
          <t>$u</t>
        </is>
      </c>
      <c r="C89" s="608" t="inlineStr">
        <is>
          <t>other states/institutions</t>
        </is>
      </c>
      <c r="D89" s="609" t="n"/>
      <c r="E89" s="609" t="n"/>
      <c r="F89" s="609" t="n"/>
      <c r="G89" s="609" t="n"/>
      <c r="H89" s="348" t="n"/>
    </row>
    <row customHeight="1" ht="6" r="90" s="349"/>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Ship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Ship Pfandbriefe according to section 26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 para. 1 no. 2</t>
        </is>
      </c>
      <c r="G9" s="591" t="inlineStr">
        <is>
          <t>claims according to 
section 26 para. 1 no. 3</t>
        </is>
      </c>
      <c r="H9" s="592" t="n"/>
      <c r="I9" s="590" t="inlineStr">
        <is>
          <t>claims according to 
section 26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HR</t>
        </is>
      </c>
      <c r="C17" s="488" t="inlineStr">
        <is>
          <t>Croatia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AT</t>
        </is>
      </c>
      <c r="C19" s="488" t="inlineStr">
        <is>
          <t>Austria</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BE</t>
        </is>
      </c>
      <c r="C21" s="488" t="inlineStr">
        <is>
          <t>Belgium</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BG</t>
        </is>
      </c>
      <c r="C23" s="488" t="inlineStr">
        <is>
          <t>Bulgaria</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CY</t>
        </is>
      </c>
      <c r="C25" s="488" t="inlineStr">
        <is>
          <t>Cyprus</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CZ</t>
        </is>
      </c>
      <c r="C27" s="488" t="inlineStr">
        <is>
          <t>Czech Republic</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DK</t>
        </is>
      </c>
      <c r="C29" s="488" t="inlineStr">
        <is>
          <t>Denmark</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EE</t>
        </is>
      </c>
      <c r="C31" s="488" t="inlineStr">
        <is>
          <t>Estonia</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FI</t>
        </is>
      </c>
      <c r="C33" s="488" t="inlineStr">
        <is>
          <t>Finland</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FR</t>
        </is>
      </c>
      <c r="C35" s="488" t="inlineStr">
        <is>
          <t>France</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GB</t>
        </is>
      </c>
      <c r="C37" s="488" t="inlineStr">
        <is>
          <t>Great Britain</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GR</t>
        </is>
      </c>
      <c r="C39" s="488" t="inlineStr">
        <is>
          <t>Greece</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HU</t>
        </is>
      </c>
      <c r="C41" s="488" t="inlineStr">
        <is>
          <t>Hungary</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IE</t>
        </is>
      </c>
      <c r="C43" s="488" t="inlineStr">
        <is>
          <t>Ireland</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IT</t>
        </is>
      </c>
      <c r="C45" s="488" t="inlineStr">
        <is>
          <t>Italy</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LV</t>
        </is>
      </c>
      <c r="C47" s="488" t="inlineStr">
        <is>
          <t>Latvia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LT</t>
        </is>
      </c>
      <c r="C49" s="488" t="inlineStr">
        <is>
          <t>Lithuania</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LU</t>
        </is>
      </c>
      <c r="C51" s="488" t="inlineStr">
        <is>
          <t>Luxembourg</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MT</t>
        </is>
      </c>
      <c r="C53" s="488" t="inlineStr">
        <is>
          <t>Malta</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NL</t>
        </is>
      </c>
      <c r="C55" s="488" t="inlineStr">
        <is>
          <t>Netherlands</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PL</t>
        </is>
      </c>
      <c r="C57" s="488" t="inlineStr">
        <is>
          <t>Poland</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PT</t>
        </is>
      </c>
      <c r="C59" s="488" t="inlineStr">
        <is>
          <t>Portugal</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RO</t>
        </is>
      </c>
      <c r="C61" s="488" t="inlineStr">
        <is>
          <t>Romania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SK</t>
        </is>
      </c>
      <c r="C63" s="488" t="inlineStr">
        <is>
          <t>Slovakia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SI</t>
        </is>
      </c>
      <c r="C65" s="488" t="inlineStr">
        <is>
          <t>Slovenia</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ES</t>
        </is>
      </c>
      <c r="C67" s="488" t="inlineStr">
        <is>
          <t>Spain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SE</t>
        </is>
      </c>
      <c r="C69" s="488" t="inlineStr">
        <is>
          <t>Sweden</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CA</t>
        </is>
      </c>
      <c r="C71" s="488" t="inlineStr">
        <is>
          <t>Canada</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IS</t>
        </is>
      </c>
      <c r="C73" s="488" t="inlineStr">
        <is>
          <t>Iceland</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JP</t>
        </is>
      </c>
      <c r="C75" s="488" t="inlineStr">
        <is>
          <t>Japan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LI</t>
        </is>
      </c>
      <c r="C77" s="488" t="inlineStr">
        <is>
          <t>Liechtenstein</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NO</t>
        </is>
      </c>
      <c r="C79" s="488" t="inlineStr">
        <is>
          <t>Norway</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CH</t>
        </is>
      </c>
      <c r="C81" s="488" t="inlineStr">
        <is>
          <t>Switzerland</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US</t>
        </is>
      </c>
      <c r="C83" s="488" t="inlineStr">
        <is>
          <t>USA</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$c</t>
        </is>
      </c>
      <c r="C85" s="488" t="inlineStr">
        <is>
          <t>other OECD-States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$i</t>
        </is>
      </c>
      <c r="C87" s="488" t="inlineStr">
        <is>
          <t>EU 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B89" t="inlineStr">
        <is>
          <t>$u</t>
        </is>
      </c>
      <c r="C89" s="608" t="inlineStr">
        <is>
          <t>other states/institutions</t>
        </is>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Aircraft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Aircraft Pfandbriefe according to section 26f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26f para. 1 no. 2</t>
        </is>
      </c>
      <c r="G9" s="591" t="inlineStr">
        <is>
          <t>claims according to 
section 26f para. 1 no. 3</t>
        </is>
      </c>
      <c r="H9" s="592" t="n"/>
      <c r="I9" s="590" t="inlineStr">
        <is>
          <t>claims according to 
section 26f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HR</t>
        </is>
      </c>
      <c r="C17" s="488" t="inlineStr">
        <is>
          <t>Croatia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AT</t>
        </is>
      </c>
      <c r="C19" s="488" t="inlineStr">
        <is>
          <t>Austria</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BE</t>
        </is>
      </c>
      <c r="C21" s="488" t="inlineStr">
        <is>
          <t>Belgium</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BG</t>
        </is>
      </c>
      <c r="C23" s="488" t="inlineStr">
        <is>
          <t>Bulgaria</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CY</t>
        </is>
      </c>
      <c r="C25" s="488" t="inlineStr">
        <is>
          <t>Cyprus</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CZ</t>
        </is>
      </c>
      <c r="C27" s="488" t="inlineStr">
        <is>
          <t>Czech Republic</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DK</t>
        </is>
      </c>
      <c r="C29" s="488" t="inlineStr">
        <is>
          <t>Denmark</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EE</t>
        </is>
      </c>
      <c r="C31" s="488" t="inlineStr">
        <is>
          <t>Estonia</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FI</t>
        </is>
      </c>
      <c r="C33" s="488" t="inlineStr">
        <is>
          <t>Finland</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FR</t>
        </is>
      </c>
      <c r="C35" s="488" t="inlineStr">
        <is>
          <t>France</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GB</t>
        </is>
      </c>
      <c r="C37" s="488" t="inlineStr">
        <is>
          <t>Great Britain</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GR</t>
        </is>
      </c>
      <c r="C39" s="488" t="inlineStr">
        <is>
          <t>Greece</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HU</t>
        </is>
      </c>
      <c r="C41" s="488" t="inlineStr">
        <is>
          <t>Hungary</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IE</t>
        </is>
      </c>
      <c r="C43" s="488" t="inlineStr">
        <is>
          <t>Ireland</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IT</t>
        </is>
      </c>
      <c r="C45" s="488" t="inlineStr">
        <is>
          <t>Italy</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LV</t>
        </is>
      </c>
      <c r="C47" s="488" t="inlineStr">
        <is>
          <t>Latvia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LT</t>
        </is>
      </c>
      <c r="C49" s="488" t="inlineStr">
        <is>
          <t>Lithuania</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LU</t>
        </is>
      </c>
      <c r="C51" s="488" t="inlineStr">
        <is>
          <t>Luxembourg</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MT</t>
        </is>
      </c>
      <c r="C53" s="488" t="inlineStr">
        <is>
          <t>Malta</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NL</t>
        </is>
      </c>
      <c r="C55" s="488" t="inlineStr">
        <is>
          <t>Netherlands</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PL</t>
        </is>
      </c>
      <c r="C57" s="488" t="inlineStr">
        <is>
          <t>Poland</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PT</t>
        </is>
      </c>
      <c r="C59" s="488" t="inlineStr">
        <is>
          <t>Portugal</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RO</t>
        </is>
      </c>
      <c r="C61" s="488" t="inlineStr">
        <is>
          <t>Romania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SK</t>
        </is>
      </c>
      <c r="C63" s="488" t="inlineStr">
        <is>
          <t>Slovakia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SI</t>
        </is>
      </c>
      <c r="C65" s="488" t="inlineStr">
        <is>
          <t>Slovenia</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ES</t>
        </is>
      </c>
      <c r="C67" s="488" t="inlineStr">
        <is>
          <t>Spain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SE</t>
        </is>
      </c>
      <c r="C69" s="488" t="inlineStr">
        <is>
          <t>Sweden</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CA</t>
        </is>
      </c>
      <c r="C71" s="488" t="inlineStr">
        <is>
          <t>Canada</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IS</t>
        </is>
      </c>
      <c r="C73" s="488" t="inlineStr">
        <is>
          <t>Iceland</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JP</t>
        </is>
      </c>
      <c r="C75" s="488" t="inlineStr">
        <is>
          <t>Japan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LI</t>
        </is>
      </c>
      <c r="C77" s="488" t="inlineStr">
        <is>
          <t>Liechtenstein</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NO</t>
        </is>
      </c>
      <c r="C79" s="488" t="inlineStr">
        <is>
          <t>Norway</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CH</t>
        </is>
      </c>
      <c r="C81" s="488" t="inlineStr">
        <is>
          <t>Switzerland</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US</t>
        </is>
      </c>
      <c r="C83" s="488" t="inlineStr">
        <is>
          <t>USA</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$c</t>
        </is>
      </c>
      <c r="C85" s="488" t="inlineStr">
        <is>
          <t>other OECD-States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$i</t>
        </is>
      </c>
      <c r="C87" s="488" t="inlineStr">
        <is>
          <t>EU 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B89" t="inlineStr">
        <is>
          <t>$u</t>
        </is>
      </c>
      <c r="C89" s="608" t="inlineStr">
        <is>
          <t>other states/institutions</t>
        </is>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c r="A1" s="407" t="inlineStr"/>
    </row>
    <row customHeight="1" ht="21.75" r="2" s="349">
      <c r="A2" s="407" t="n"/>
      <c r="B2" s="612" t="inlineStr">
        <is>
          <t>Publication according to section 28 para. 1 nos.7, 8, 9, 10 and 11 Pfandbrief Act 
and section 28 para. 2 no. 3 Pfandbrief Act</t>
        </is>
      </c>
    </row>
    <row customHeight="1" ht="8.25" r="3" s="349">
      <c r="A3" s="407" t="n"/>
      <c r="B3" s="361" t="n"/>
    </row>
    <row customHeight="1" ht="12.75" r="4" s="349">
      <c r="A4" s="407" t="n"/>
      <c r="B4" s="364" t="inlineStr">
        <is>
          <t>Key figures about outstanding Pfandbriefe and Cover Pool</t>
        </is>
      </c>
    </row>
    <row customHeight="1" ht="12.75" r="5" s="349">
      <c r="A5" s="407" t="n"/>
      <c r="B5" s="364">
        <f>UebInstitutQuartal</f>
        <v/>
      </c>
    </row>
    <row customHeight="1" ht="24.95" r="6" s="349">
      <c r="A6" s="407" t="n"/>
      <c r="B6" s="364" t="n"/>
    </row>
    <row customHeight="1" ht="24.95" r="7" s="349">
      <c r="A7" s="613" t="n">
        <v>0</v>
      </c>
      <c r="B7" s="614" t="inlineStr">
        <is>
          <t>Mortgage Pfandbriefe</t>
        </is>
      </c>
      <c r="C7" s="375" t="n"/>
      <c r="D7" s="375" t="n"/>
      <c r="E7" s="375" t="n"/>
    </row>
    <row customHeight="1" ht="13.5" r="8" s="349">
      <c r="A8" s="613" t="n">
        <v>0</v>
      </c>
      <c r="B8" s="615" t="n"/>
      <c r="C8" s="616" t="n"/>
      <c r="D8" s="617">
        <f>AktQuartKurz&amp;" "&amp;AktJahr</f>
        <v/>
      </c>
      <c r="E8" s="618">
        <f>AktQuartKurz&amp;" "&amp;(AktJahr-1)</f>
        <v/>
      </c>
    </row>
    <row customHeight="1" ht="15.95" r="9" s="349">
      <c r="A9" s="613" t="n">
        <v>0</v>
      </c>
      <c r="B9" s="619" t="inlineStr">
        <is>
          <t>Outstanding Pfandbriefe</t>
        </is>
      </c>
      <c r="C9" s="620" t="inlineStr">
        <is>
          <t>(€ mn.)</t>
        </is>
      </c>
      <c r="D9" s="621" t="n">
        <v>1192</v>
      </c>
      <c r="E9" s="622" t="n">
        <v>1489.8</v>
      </c>
    </row>
    <row customHeight="1" ht="20.1" r="10" s="349">
      <c r="A10" s="623" t="n">
        <v>0</v>
      </c>
      <c r="B10" s="624" t="inlineStr">
        <is>
          <t>thereof percentage share of fixed-rate Pfandbriefe
section 28 para. 1 no. 9</t>
        </is>
      </c>
      <c r="C10" s="625" t="inlineStr">
        <is>
          <t>%</t>
        </is>
      </c>
      <c r="D10" s="626" t="n">
        <v>100</v>
      </c>
      <c r="E10" s="627" t="n">
        <v>98.66</v>
      </c>
    </row>
    <row customHeight="1" ht="8.1" r="11" s="349">
      <c r="A11" s="613" t="n">
        <v>0</v>
      </c>
      <c r="B11" s="628" t="n"/>
      <c r="C11" s="375" t="n"/>
      <c r="D11" s="375" t="n"/>
      <c r="E11" s="629" t="n"/>
    </row>
    <row customHeight="1" ht="15.95" r="12" s="349">
      <c r="A12" s="613" t="n">
        <v>0</v>
      </c>
      <c r="B12" s="630" t="inlineStr">
        <is>
          <t>Cover Pool</t>
        </is>
      </c>
      <c r="C12" s="631" t="inlineStr">
        <is>
          <t>(€ mn.)</t>
        </is>
      </c>
      <c r="D12" s="621" t="n">
        <v>6198.447931</v>
      </c>
      <c r="E12" s="622" t="n">
        <v>5690.150782</v>
      </c>
    </row>
    <row customHeight="1" ht="30" r="13" s="349">
      <c r="A13" s="613" t="n">
        <v>0</v>
      </c>
      <c r="B13" s="632" t="inlineStr">
        <is>
          <t>thereof total amount of the claims 
which exceed the limits laid down in § 13 para. 1
section 28 para. 1 no. 7</t>
        </is>
      </c>
      <c r="C13" s="633" t="inlineStr">
        <is>
          <t>(€ mn.)</t>
        </is>
      </c>
      <c r="D13" s="634" t="n">
        <v>0</v>
      </c>
      <c r="E13" s="635" t="n">
        <v>0</v>
      </c>
    </row>
    <row customHeight="1" ht="30" r="14" s="349">
      <c r="A14" s="613" t="n">
        <v>0</v>
      </c>
      <c r="B14" s="632" t="inlineStr">
        <is>
          <t>thereof total amount of the claims
which exceed the percentage threshold laid down in § 19 para 1 no. 2
section 28 para. 1 no. 8</t>
        </is>
      </c>
      <c r="C14" s="636" t="inlineStr">
        <is>
          <t>(€ mn.)</t>
        </is>
      </c>
      <c r="D14" s="634" t="n">
        <v>0</v>
      </c>
      <c r="E14" s="635" t="n">
        <v>0</v>
      </c>
    </row>
    <row customHeight="1" ht="30" r="15" s="349">
      <c r="A15" s="613" t="n">
        <v>0</v>
      </c>
      <c r="B15" s="632" t="inlineStr">
        <is>
          <t>thereof total amount of the claims
which exceed the percentage threshold laid down in § 19 para 1 no. 3
section 28 para. 1 no. 8</t>
        </is>
      </c>
      <c r="C15" s="636" t="inlineStr">
        <is>
          <t>(€ mn.)</t>
        </is>
      </c>
      <c r="D15" s="634" t="n">
        <v>0</v>
      </c>
      <c r="E15" s="635" t="n">
        <v>0</v>
      </c>
    </row>
    <row customHeight="1" ht="20.1" r="16" s="349">
      <c r="A16" s="623" t="n">
        <v>0</v>
      </c>
      <c r="B16" s="632" t="inlineStr">
        <is>
          <t>thereof percentage share of fixed-rate cover assets
section 28 para. 1 no. 9</t>
        </is>
      </c>
      <c r="C16" s="636" t="inlineStr">
        <is>
          <t>%</t>
        </is>
      </c>
      <c r="D16" s="634" t="n">
        <v>100</v>
      </c>
      <c r="E16" s="635" t="n">
        <v>100</v>
      </c>
    </row>
    <row customHeight="1" ht="12.75" r="17" s="349">
      <c r="A17" s="613" t="n">
        <v>0</v>
      </c>
      <c r="B17" s="637" t="inlineStr">
        <is>
          <t>Net present value pursuant to 
§ 6 of the Pfandbrief Net Present Value Regulation
for each foreign currency in Euro
section 28 para. 1 no. 10 (Net Total)</t>
        </is>
      </c>
      <c r="C17" s="633" t="inlineStr">
        <is>
          <t>CAD</t>
        </is>
      </c>
      <c r="D17" s="634" t="n">
        <v>0</v>
      </c>
      <c r="E17" s="635" t="n">
        <v>0</v>
      </c>
    </row>
    <row customHeight="1" ht="12.8" r="18" s="349">
      <c r="A18" s="613" t="n">
        <v>0</v>
      </c>
      <c r="B18" s="638" t="n"/>
      <c r="C18" s="636" t="inlineStr">
        <is>
          <t>CHF</t>
        </is>
      </c>
      <c r="D18" s="634" t="n">
        <v>0</v>
      </c>
      <c r="E18" s="635" t="n">
        <v>0</v>
      </c>
    </row>
    <row customHeight="1" ht="12.8" r="19" s="349">
      <c r="A19" s="613" t="n">
        <v>0</v>
      </c>
      <c r="B19" s="638" t="n"/>
      <c r="C19" s="636" t="inlineStr">
        <is>
          <t>CZK</t>
        </is>
      </c>
      <c r="D19" s="634" t="n">
        <v>0</v>
      </c>
      <c r="E19" s="635" t="n">
        <v>0</v>
      </c>
    </row>
    <row customHeight="1" ht="12.8" r="20" s="349">
      <c r="A20" s="613" t="n"/>
      <c r="B20" s="638" t="n"/>
      <c r="C20" s="636" t="inlineStr">
        <is>
          <t>DKK</t>
        </is>
      </c>
      <c r="D20" s="634" t="n">
        <v>0</v>
      </c>
      <c r="E20" s="635" t="n">
        <v>0</v>
      </c>
    </row>
    <row customHeight="1" ht="12.8" r="21" s="349">
      <c r="A21" s="613" t="n"/>
      <c r="B21" s="638" t="n"/>
      <c r="C21" s="636" t="inlineStr">
        <is>
          <t>GBP</t>
        </is>
      </c>
      <c r="D21" s="634" t="n">
        <v>0</v>
      </c>
      <c r="E21" s="635" t="n">
        <v>0</v>
      </c>
    </row>
    <row customHeight="1" ht="12.8" r="22" s="349">
      <c r="A22" s="613" t="n"/>
      <c r="B22" s="638" t="n"/>
      <c r="C22" s="636" t="inlineStr">
        <is>
          <t>HKD</t>
        </is>
      </c>
      <c r="D22" s="634" t="n">
        <v>0</v>
      </c>
      <c r="E22" s="635" t="n">
        <v>0</v>
      </c>
    </row>
    <row customHeight="1" ht="12.8" r="23" s="349">
      <c r="A23" s="613" t="n"/>
      <c r="B23" s="638" t="n"/>
      <c r="C23" s="636" t="inlineStr">
        <is>
          <t>JPY</t>
        </is>
      </c>
      <c r="D23" s="634" t="n">
        <v>0</v>
      </c>
      <c r="E23" s="635" t="n">
        <v>0</v>
      </c>
    </row>
    <row customHeight="1" ht="12.8" r="24" s="349">
      <c r="A24" s="613" t="n"/>
      <c r="B24" s="638" t="n"/>
      <c r="C24" s="636" t="inlineStr">
        <is>
          <t>NOK</t>
        </is>
      </c>
      <c r="D24" s="634" t="n">
        <v>0</v>
      </c>
      <c r="E24" s="635" t="n">
        <v>0</v>
      </c>
    </row>
    <row customHeight="1" ht="12.8" r="25" s="349">
      <c r="A25" s="613" t="n"/>
      <c r="B25" s="638" t="n"/>
      <c r="C25" s="636" t="inlineStr">
        <is>
          <t>SEK</t>
        </is>
      </c>
      <c r="D25" s="634" t="n">
        <v>0</v>
      </c>
      <c r="E25" s="635" t="n">
        <v>0</v>
      </c>
    </row>
    <row customHeight="1" ht="12.8" r="26" s="349">
      <c r="A26" s="613" t="n"/>
      <c r="B26" s="638" t="n"/>
      <c r="C26" s="636" t="inlineStr">
        <is>
          <t>USD</t>
        </is>
      </c>
      <c r="D26" s="634" t="n">
        <v>0</v>
      </c>
      <c r="E26" s="635" t="n">
        <v>0</v>
      </c>
    </row>
    <row customHeight="1" ht="12.8" r="27" s="349">
      <c r="A27" s="613" t="n">
        <v>0</v>
      </c>
      <c r="B27" s="639" t="n"/>
      <c r="C27" s="636" t="inlineStr">
        <is>
          <t>AUD</t>
        </is>
      </c>
      <c r="D27" s="634" t="n">
        <v>0</v>
      </c>
      <c r="E27" s="635" t="n">
        <v>0</v>
      </c>
    </row>
    <row customHeight="1" ht="30" r="28" s="349">
      <c r="A28" s="613" t="n">
        <v>0</v>
      </c>
      <c r="B28" s="640" t="inlineStr">
        <is>
          <t>volume-weighted average of the maturity
that has passed since the loan was granted (seasoning)
section 28 para. 1 no. 11</t>
        </is>
      </c>
      <c r="C28" s="636" t="inlineStr">
        <is>
          <t>years</t>
        </is>
      </c>
      <c r="D28" s="634" t="n">
        <v>5.2</v>
      </c>
      <c r="E28" s="635" t="n">
        <v>5.4</v>
      </c>
    </row>
    <row customHeight="1" ht="30" r="29" s="349">
      <c r="A29" s="613" t="n">
        <v>0</v>
      </c>
      <c r="B29" s="640" t="inlineStr">
        <is>
          <t>average loan-to-value ratio, weighted using the mortgage lending value
section 28 para. 2 no. 3</t>
        </is>
      </c>
      <c r="C29" s="636" t="inlineStr">
        <is>
          <t>%</t>
        </is>
      </c>
      <c r="D29" s="634" t="n">
        <v>53.14</v>
      </c>
      <c r="E29" s="635" t="n">
        <v>52.8</v>
      </c>
    </row>
    <row customHeight="1" ht="20.1" r="30" s="349">
      <c r="A30" s="613" t="n">
        <v>0</v>
      </c>
      <c r="B30" s="641" t="inlineStr">
        <is>
          <t>average loan-to-value ratio, weighted using the market value</t>
        </is>
      </c>
      <c r="C30" s="625" t="inlineStr">
        <is>
          <t>%</t>
        </is>
      </c>
      <c r="D30" s="642" t="n">
        <v>0</v>
      </c>
      <c r="E30" s="643" t="n">
        <v>0</v>
      </c>
    </row>
    <row customHeight="1" ht="30" r="31" s="349">
      <c r="A31" s="644" t="n"/>
      <c r="B31" s="645" t="n"/>
      <c r="C31" s="646" t="n"/>
      <c r="D31" s="646" t="n"/>
      <c r="E31" s="646" t="n"/>
    </row>
    <row customHeight="1" ht="24.95" r="32" s="349">
      <c r="A32" s="613" t="n">
        <v>1</v>
      </c>
      <c r="B32" s="614" t="inlineStr">
        <is>
          <t>Public Pfandbriefe</t>
        </is>
      </c>
      <c r="C32" s="375" t="n"/>
      <c r="D32" s="375" t="n"/>
      <c r="E32" s="375" t="n"/>
    </row>
    <row customHeight="1" ht="13.5" r="33" s="349">
      <c r="A33" s="613" t="n">
        <v>1</v>
      </c>
      <c r="B33" s="615" t="n"/>
      <c r="C33" s="616" t="n"/>
      <c r="D33" s="617">
        <f>AktQuartKurz&amp;" "&amp;AktJahr</f>
        <v/>
      </c>
      <c r="E33" s="618">
        <f>AktQuartKurz&amp;" "&amp;(AktJahr-1)</f>
        <v/>
      </c>
    </row>
    <row customHeight="1" ht="15.95" r="34" s="349">
      <c r="A34" s="613" t="n">
        <v>1</v>
      </c>
      <c r="B34" s="619" t="inlineStr">
        <is>
          <t>Outstanding Pfandbriefe</t>
        </is>
      </c>
      <c r="C34" s="647" t="inlineStr">
        <is>
          <t>(€ mn.)</t>
        </is>
      </c>
      <c r="D34" s="648" t="n">
        <v>203.416876</v>
      </c>
      <c r="E34" s="649" t="n">
        <v>208.416876</v>
      </c>
    </row>
    <row customHeight="1" ht="20.1" r="35" s="349">
      <c r="A35" s="613" t="n">
        <v>1</v>
      </c>
      <c r="B35" s="624" t="inlineStr">
        <is>
          <t>thereof percentage share of fixed-rate Pfandbriefe
section 28 para. 1 no. 9</t>
        </is>
      </c>
      <c r="C35" s="625" t="inlineStr">
        <is>
          <t>%</t>
        </is>
      </c>
      <c r="D35" s="626" t="n">
        <v>100</v>
      </c>
      <c r="E35" s="627" t="n">
        <v>100</v>
      </c>
    </row>
    <row customHeight="1" ht="8.1" r="36" s="349">
      <c r="A36" s="613" t="n">
        <v>1</v>
      </c>
      <c r="B36" s="628" t="n"/>
      <c r="C36" s="375" t="n"/>
      <c r="D36" s="375" t="n"/>
      <c r="E36" s="629" t="n"/>
    </row>
    <row customHeight="1" ht="15.95" r="37" s="349">
      <c r="A37" s="613" t="n">
        <v>1</v>
      </c>
      <c r="B37" s="630" t="inlineStr">
        <is>
          <t>Cover Pool</t>
        </is>
      </c>
      <c r="C37" s="650" t="inlineStr">
        <is>
          <t>(€ mn.)</t>
        </is>
      </c>
      <c r="D37" s="648" t="n">
        <v>299.788185</v>
      </c>
      <c r="E37" s="649" t="n">
        <v>319.727177</v>
      </c>
    </row>
    <row customHeight="1" hidden="1" ht="15.95" r="38" s="349">
      <c r="A38" s="613" t="n">
        <v>1</v>
      </c>
      <c r="B38" s="651" t="n"/>
      <c r="C38" s="633" t="inlineStr">
        <is>
          <t>(Mio. €)</t>
        </is>
      </c>
      <c r="D38" s="652" t="n">
        <v>0</v>
      </c>
      <c r="E38" s="653" t="n">
        <v>0</v>
      </c>
    </row>
    <row customHeight="1" ht="30" r="39" s="349">
      <c r="A39" s="613" t="n">
        <v>1</v>
      </c>
      <c r="B39" s="632" t="inlineStr">
        <is>
          <t>thereof total amount of the claims
which exceed the percentage threshold laid down in § 20 para 2
section 28 para. 1 no. 8</t>
        </is>
      </c>
      <c r="C39" s="636" t="inlineStr">
        <is>
          <t>(€ mn.)</t>
        </is>
      </c>
      <c r="D39" s="634" t="n">
        <v>0</v>
      </c>
      <c r="E39" s="635" t="n">
        <v>0</v>
      </c>
    </row>
    <row customHeight="1" hidden="1" ht="12.8" r="40" s="349">
      <c r="A40" s="613" t="n">
        <v>1</v>
      </c>
      <c r="B40" s="654" t="n"/>
      <c r="C40" s="636" t="inlineStr">
        <is>
          <t>(Mio. €)</t>
        </is>
      </c>
      <c r="D40" s="634" t="n">
        <v>0</v>
      </c>
      <c r="E40" s="635" t="n">
        <v>0</v>
      </c>
    </row>
    <row customHeight="1" ht="20.1" r="41" s="349">
      <c r="A41" s="613" t="n">
        <v>1</v>
      </c>
      <c r="B41" s="640" t="inlineStr">
        <is>
          <t>thereof percentage share of fixed-rate cover assets
section 28 para. 1 no. 9</t>
        </is>
      </c>
      <c r="C41" s="636" t="inlineStr">
        <is>
          <t>%</t>
        </is>
      </c>
      <c r="D41" s="634" t="n">
        <v>100</v>
      </c>
      <c r="E41" s="635" t="n">
        <v>100</v>
      </c>
    </row>
    <row customHeight="1" ht="12.75" r="42" s="349">
      <c r="A42" s="613" t="n">
        <v>1</v>
      </c>
      <c r="B42" s="637" t="inlineStr">
        <is>
          <t>Net present value pursuant to 
§ 6 of the Pfandbrief Net Present Value Regulation
for each foreign currency in Euro
section 28 para. 1 no. 10 (Net Total)</t>
        </is>
      </c>
      <c r="C42" s="633" t="inlineStr">
        <is>
          <t>CAD</t>
        </is>
      </c>
      <c r="D42" s="634" t="n">
        <v>0</v>
      </c>
      <c r="E42" s="635" t="n">
        <v>0</v>
      </c>
    </row>
    <row customHeight="1" ht="12.8" r="43" s="349">
      <c r="A43" s="613" t="n"/>
      <c r="B43" s="638" t="n"/>
      <c r="C43" s="636" t="inlineStr">
        <is>
          <t>CHF</t>
        </is>
      </c>
      <c r="D43" s="634" t="n">
        <v>0</v>
      </c>
      <c r="E43" s="635" t="n">
        <v>0</v>
      </c>
    </row>
    <row customHeight="1" ht="12.8" r="44" s="349">
      <c r="A44" s="613" t="n"/>
      <c r="B44" s="638" t="n"/>
      <c r="C44" s="636" t="inlineStr">
        <is>
          <t>CZK</t>
        </is>
      </c>
      <c r="D44" s="634" t="n">
        <v>0</v>
      </c>
      <c r="E44" s="635" t="n">
        <v>0</v>
      </c>
    </row>
    <row customHeight="1" ht="12.8" r="45" s="349">
      <c r="A45" s="613" t="n"/>
      <c r="B45" s="638" t="n"/>
      <c r="C45" s="636" t="inlineStr">
        <is>
          <t>DKK</t>
        </is>
      </c>
      <c r="D45" s="634" t="n">
        <v>0</v>
      </c>
      <c r="E45" s="635" t="n">
        <v>0</v>
      </c>
    </row>
    <row customHeight="1" ht="12.8" r="46" s="349">
      <c r="A46" s="613" t="n"/>
      <c r="B46" s="638" t="n"/>
      <c r="C46" s="636" t="inlineStr">
        <is>
          <t>GBP</t>
        </is>
      </c>
      <c r="D46" s="634" t="n">
        <v>0</v>
      </c>
      <c r="E46" s="635" t="n">
        <v>0</v>
      </c>
    </row>
    <row customHeight="1" ht="12.8" r="47" s="349">
      <c r="A47" s="613" t="n"/>
      <c r="B47" s="638" t="n"/>
      <c r="C47" s="636" t="inlineStr">
        <is>
          <t>HKD</t>
        </is>
      </c>
      <c r="D47" s="634" t="n">
        <v>0</v>
      </c>
      <c r="E47" s="635" t="n">
        <v>0</v>
      </c>
    </row>
    <row customHeight="1" ht="12.8" r="48" s="349">
      <c r="A48" s="613" t="n"/>
      <c r="B48" s="638" t="n"/>
      <c r="C48" s="636" t="inlineStr">
        <is>
          <t>JPY</t>
        </is>
      </c>
      <c r="D48" s="634" t="n">
        <v>0</v>
      </c>
      <c r="E48" s="635" t="n">
        <v>0</v>
      </c>
    </row>
    <row customHeight="1" ht="12.8" r="49" s="349">
      <c r="A49" s="613" t="n"/>
      <c r="B49" s="638" t="n"/>
      <c r="C49" s="636" t="inlineStr">
        <is>
          <t>NOK</t>
        </is>
      </c>
      <c r="D49" s="634" t="n">
        <v>0</v>
      </c>
      <c r="E49" s="635" t="n">
        <v>0</v>
      </c>
    </row>
    <row customHeight="1" ht="12.8" r="50" s="349">
      <c r="A50" s="613" t="n">
        <v>1</v>
      </c>
      <c r="B50" s="638" t="n"/>
      <c r="C50" s="636" t="inlineStr">
        <is>
          <t>SEK</t>
        </is>
      </c>
      <c r="D50" s="634" t="n">
        <v>0</v>
      </c>
      <c r="E50" s="635" t="n">
        <v>0</v>
      </c>
    </row>
    <row customHeight="1" ht="12.8" r="51" s="349">
      <c r="A51" s="613" t="n">
        <v>1</v>
      </c>
      <c r="B51" s="638" t="n"/>
      <c r="C51" s="636" t="inlineStr">
        <is>
          <t>USD</t>
        </is>
      </c>
      <c r="D51" s="634" t="n">
        <v>0</v>
      </c>
      <c r="E51" s="635" t="n">
        <v>0</v>
      </c>
    </row>
    <row customHeight="1" ht="12.8" r="52" s="349">
      <c r="A52" s="613" t="n">
        <v>1</v>
      </c>
      <c r="B52" s="655" t="n"/>
      <c r="C52" s="625" t="inlineStr">
        <is>
          <t>AUD</t>
        </is>
      </c>
      <c r="D52" s="642" t="n">
        <v>0</v>
      </c>
      <c r="E52" s="643" t="n">
        <v>0</v>
      </c>
    </row>
    <row customHeight="1" hidden="1" ht="12.75" r="53" s="349">
      <c r="A53" s="407" t="n"/>
      <c r="B53" s="639" t="n"/>
      <c r="C53" s="633" t="inlineStr">
        <is>
          <t>Jahre</t>
        </is>
      </c>
      <c r="D53" s="652" t="n">
        <v>0</v>
      </c>
      <c r="E53" s="653" t="n">
        <v>0</v>
      </c>
    </row>
    <row customHeight="1" hidden="1" ht="12.75" r="54" s="349">
      <c r="A54" s="407" t="n"/>
      <c r="B54" s="656" t="n"/>
      <c r="C54" s="636" t="inlineStr">
        <is>
          <t>%</t>
        </is>
      </c>
      <c r="D54" s="634" t="n">
        <v>0</v>
      </c>
      <c r="E54" s="635" t="n">
        <v>0</v>
      </c>
    </row>
    <row customHeight="1" hidden="1" ht="13.5" r="55" s="349">
      <c r="A55" s="407" t="n"/>
      <c r="B55" s="657" t="n"/>
      <c r="C55" s="625" t="inlineStr">
        <is>
          <t>%</t>
        </is>
      </c>
      <c r="D55" s="642" t="n">
        <v>0</v>
      </c>
      <c r="E55" s="643" t="n">
        <v>0</v>
      </c>
    </row>
    <row customHeight="1" ht="24.95" r="56" s="349">
      <c r="A56" s="407" t="n"/>
    </row>
    <row customHeight="1" ht="24.95" r="57" s="349">
      <c r="A57" s="613" t="n">
        <v>2</v>
      </c>
      <c r="B57" s="614" t="inlineStr">
        <is>
          <t>Ship Pfandbriefe</t>
        </is>
      </c>
      <c r="C57" s="375" t="n"/>
      <c r="D57" s="375" t="n"/>
      <c r="E57" s="375" t="n"/>
    </row>
    <row customHeight="1" ht="13.5" r="58" s="349">
      <c r="A58" s="613" t="n">
        <v>2</v>
      </c>
      <c r="B58" s="615" t="n"/>
      <c r="C58" s="616" t="n"/>
      <c r="D58" s="617">
        <f>AktQuartKurz&amp;" "&amp;AktJahr</f>
        <v/>
      </c>
      <c r="E58" s="618">
        <f>AktQuartKurz&amp;" "&amp;(AktJahr-1)</f>
        <v/>
      </c>
    </row>
    <row customHeight="1" ht="15.95" r="59" s="349">
      <c r="A59" s="613" t="n">
        <v>2</v>
      </c>
      <c r="B59" s="619" t="inlineStr">
        <is>
          <t>Outstanding Pfandbriefe</t>
        </is>
      </c>
      <c r="C59" s="620" t="inlineStr">
        <is>
          <t>(€ mn.)</t>
        </is>
      </c>
      <c r="D59" s="621" t="n">
        <v>0</v>
      </c>
      <c r="E59" s="622" t="n">
        <v>0</v>
      </c>
    </row>
    <row customHeight="1" ht="20.1" r="60" s="349">
      <c r="A60" s="613" t="n">
        <v>2</v>
      </c>
      <c r="B60" s="624" t="inlineStr">
        <is>
          <t>thereof percentage share of fixed-rate Pfandbriefe
section 28 para. 1 no. 9</t>
        </is>
      </c>
      <c r="C60" s="625" t="inlineStr">
        <is>
          <t>%</t>
        </is>
      </c>
      <c r="D60" s="626" t="n">
        <v>0</v>
      </c>
      <c r="E60" s="627" t="n">
        <v>0</v>
      </c>
    </row>
    <row customHeight="1" ht="8.1" r="61" s="349">
      <c r="A61" s="613" t="n">
        <v>2</v>
      </c>
      <c r="B61" s="628" t="n"/>
      <c r="C61" s="375" t="n"/>
      <c r="D61" s="375" t="n"/>
      <c r="E61" s="629" t="n"/>
    </row>
    <row customHeight="1" ht="15.95" r="62" s="349">
      <c r="A62" s="613" t="n">
        <v>2</v>
      </c>
      <c r="B62" s="658" t="inlineStr">
        <is>
          <t>Cover Pool</t>
        </is>
      </c>
      <c r="C62" s="650" t="inlineStr">
        <is>
          <t>(€ mn.)</t>
        </is>
      </c>
      <c r="D62" s="648" t="n">
        <v>0</v>
      </c>
      <c r="E62" s="649" t="n">
        <v>0</v>
      </c>
    </row>
    <row customHeight="1" hidden="1" ht="21.95" r="63" s="349">
      <c r="A63" s="613" t="n">
        <v>2</v>
      </c>
      <c r="B63" s="632" t="inlineStr">
        <is>
          <t>thereof total amount of the claims
which exceeds the limits laid down in § 22 para 5 sentence 2</t>
        </is>
      </c>
      <c r="C63" s="636" t="inlineStr">
        <is>
          <t>(€ mn.)</t>
        </is>
      </c>
      <c r="D63" s="652" t="n">
        <v>0</v>
      </c>
      <c r="E63" s="653" t="n">
        <v>0</v>
      </c>
    </row>
    <row customHeight="1" ht="30" r="64" s="349">
      <c r="A64" s="613" t="n">
        <v>2</v>
      </c>
      <c r="B64" s="632" t="inlineStr">
        <is>
          <t>thereof total amount of the claims
which exceed the percentage threshold laid down in § 26 para 1 no. 3
section 28 para. 1 no. 8</t>
        </is>
      </c>
      <c r="C64" s="636" t="inlineStr">
        <is>
          <t>(€ mn.)</t>
        </is>
      </c>
      <c r="D64" s="634" t="n">
        <v>0</v>
      </c>
      <c r="E64" s="635" t="n">
        <v>0</v>
      </c>
    </row>
    <row customHeight="1" ht="30" r="65" s="349">
      <c r="A65" s="613" t="n">
        <v>2</v>
      </c>
      <c r="B65" s="632" t="inlineStr">
        <is>
          <t>thereof total amount of the claims
which exceed the percentage threshold laid down in § 26 para 1 no. 4
section 28 para. 1 no. 8</t>
        </is>
      </c>
      <c r="C65" s="636" t="inlineStr">
        <is>
          <t>(€ mn.)</t>
        </is>
      </c>
      <c r="D65" s="634" t="n">
        <v>0</v>
      </c>
      <c r="E65" s="635" t="n">
        <v>0</v>
      </c>
    </row>
    <row customHeight="1" ht="20.1" r="66" s="349">
      <c r="A66" s="613" t="n">
        <v>2</v>
      </c>
      <c r="B66" s="640" t="inlineStr">
        <is>
          <t>thereof percentage share of fixed-rate cover assets
section 28 para. 1 no. 9</t>
        </is>
      </c>
      <c r="C66" s="636" t="inlineStr">
        <is>
          <t>%</t>
        </is>
      </c>
      <c r="D66" s="634" t="n">
        <v>0</v>
      </c>
      <c r="E66" s="635" t="n">
        <v>0</v>
      </c>
    </row>
    <row customHeight="1" ht="12.75" r="67" s="349">
      <c r="A67" s="613" t="n">
        <v>2</v>
      </c>
      <c r="B67" s="637" t="inlineStr">
        <is>
          <t>Net present value pursuant to 
§ 6 of the Pfandbrief Net Present Value Regulation
for each foreign currency in Euro
section 28 para. 1 no. 10 (Net Total)</t>
        </is>
      </c>
      <c r="C67" s="633" t="inlineStr">
        <is>
          <t>CAD</t>
        </is>
      </c>
      <c r="D67" s="634" t="n">
        <v>0</v>
      </c>
      <c r="E67" s="635" t="n">
        <v>0</v>
      </c>
    </row>
    <row customHeight="1" ht="12.75" r="68" s="349">
      <c r="A68" s="613" t="n">
        <v>2</v>
      </c>
      <c r="B68" s="638" t="n"/>
      <c r="C68" s="636" t="inlineStr">
        <is>
          <t>CHF</t>
        </is>
      </c>
      <c r="D68" s="634" t="n">
        <v>0</v>
      </c>
      <c r="E68" s="635" t="n">
        <v>0</v>
      </c>
    </row>
    <row customHeight="1" ht="12.75" r="69" s="349">
      <c r="A69" s="613" t="n"/>
      <c r="B69" s="638" t="n"/>
      <c r="C69" s="636" t="inlineStr">
        <is>
          <t>CZK</t>
        </is>
      </c>
      <c r="D69" s="634" t="n">
        <v>0</v>
      </c>
      <c r="E69" s="635" t="n">
        <v>0</v>
      </c>
    </row>
    <row customHeight="1" ht="12.75" r="70" s="349">
      <c r="A70" s="613" t="n"/>
      <c r="B70" s="638" t="n"/>
      <c r="C70" s="636" t="inlineStr">
        <is>
          <t>DKK</t>
        </is>
      </c>
      <c r="D70" s="634" t="n">
        <v>0</v>
      </c>
      <c r="E70" s="635" t="n">
        <v>0</v>
      </c>
    </row>
    <row customHeight="1" ht="12.75" r="71" s="349">
      <c r="A71" s="613" t="n"/>
      <c r="B71" s="638" t="n"/>
      <c r="C71" s="636" t="inlineStr">
        <is>
          <t>GBP</t>
        </is>
      </c>
      <c r="D71" s="634" t="n">
        <v>0</v>
      </c>
      <c r="E71" s="635" t="n">
        <v>0</v>
      </c>
    </row>
    <row customHeight="1" ht="12.75" r="72" s="349">
      <c r="A72" s="613" t="n"/>
      <c r="B72" s="638" t="n"/>
      <c r="C72" s="636" t="inlineStr">
        <is>
          <t>HKD</t>
        </is>
      </c>
      <c r="D72" s="634" t="n">
        <v>0</v>
      </c>
      <c r="E72" s="635" t="n">
        <v>0</v>
      </c>
    </row>
    <row customHeight="1" ht="12.75" r="73" s="349">
      <c r="A73" s="613" t="n"/>
      <c r="B73" s="638" t="n"/>
      <c r="C73" s="636" t="inlineStr">
        <is>
          <t>JPY</t>
        </is>
      </c>
      <c r="D73" s="634" t="n">
        <v>0</v>
      </c>
      <c r="E73" s="635" t="n">
        <v>0</v>
      </c>
    </row>
    <row customHeight="1" ht="12.75" r="74" s="349">
      <c r="A74" s="613" t="n"/>
      <c r="B74" s="638" t="n"/>
      <c r="C74" s="636" t="inlineStr">
        <is>
          <t>NOK</t>
        </is>
      </c>
      <c r="D74" s="634" t="n">
        <v>0</v>
      </c>
      <c r="E74" s="635" t="n">
        <v>0</v>
      </c>
    </row>
    <row customHeight="1" ht="12.75" r="75" s="349">
      <c r="A75" s="613" t="n"/>
      <c r="B75" s="638" t="n"/>
      <c r="C75" s="636" t="inlineStr">
        <is>
          <t>SEK</t>
        </is>
      </c>
      <c r="D75" s="634" t="n">
        <v>0</v>
      </c>
      <c r="E75" s="635" t="n">
        <v>0</v>
      </c>
    </row>
    <row customHeight="1" ht="12.75" r="76" s="349">
      <c r="A76" s="613" t="n">
        <v>2</v>
      </c>
      <c r="B76" s="638" t="n"/>
      <c r="C76" s="636" t="inlineStr">
        <is>
          <t>USD</t>
        </is>
      </c>
      <c r="D76" s="634" t="n">
        <v>0</v>
      </c>
      <c r="E76" s="635" t="n">
        <v>0</v>
      </c>
    </row>
    <row customHeight="1" ht="13.5" r="77" s="349">
      <c r="A77" s="613" t="n">
        <v>2</v>
      </c>
      <c r="B77" s="655" t="n"/>
      <c r="C77" s="625" t="inlineStr">
        <is>
          <t>AUD</t>
        </is>
      </c>
      <c r="D77" s="642" t="n">
        <v>0</v>
      </c>
      <c r="E77" s="643" t="n">
        <v>0</v>
      </c>
    </row>
    <row customHeight="1" hidden="1" ht="12.75" r="78" s="349">
      <c r="A78" s="407" t="n"/>
      <c r="B78" s="639" t="n"/>
      <c r="C78" s="633" t="inlineStr">
        <is>
          <t>Jahre</t>
        </is>
      </c>
      <c r="D78" s="652" t="n">
        <v>0</v>
      </c>
      <c r="E78" s="653" t="n">
        <v>0</v>
      </c>
    </row>
    <row customHeight="1" hidden="1" ht="12.75" r="79" s="349">
      <c r="A79" s="407" t="n"/>
      <c r="B79" s="656" t="n"/>
      <c r="C79" s="636" t="inlineStr">
        <is>
          <t>%</t>
        </is>
      </c>
      <c r="D79" s="634" t="n">
        <v>0</v>
      </c>
      <c r="E79" s="635" t="n">
        <v>0</v>
      </c>
    </row>
    <row customHeight="1" hidden="1" ht="13.5" r="80" s="349">
      <c r="A80" s="407" t="n"/>
      <c r="B80" s="657" t="n"/>
      <c r="C80" s="625" t="inlineStr">
        <is>
          <t>%</t>
        </is>
      </c>
      <c r="D80" s="642" t="n">
        <v>0</v>
      </c>
      <c r="E80" s="643" t="n">
        <v>0</v>
      </c>
    </row>
    <row customHeight="1" ht="24.95" r="81" s="349">
      <c r="A81" s="407" t="n"/>
    </row>
    <row customHeight="1" ht="24.95" r="82" s="349">
      <c r="A82" s="613" t="n">
        <v>3</v>
      </c>
      <c r="B82" s="614" t="inlineStr">
        <is>
          <t>Aircraft Pfandbriefe</t>
        </is>
      </c>
      <c r="C82" s="375" t="n"/>
      <c r="D82" s="375" t="n"/>
      <c r="E82" s="375" t="n"/>
    </row>
    <row customHeight="1" ht="13.5" r="83" s="349">
      <c r="A83" s="613" t="n">
        <v>3</v>
      </c>
      <c r="B83" s="615" t="n"/>
      <c r="C83" s="616" t="n"/>
      <c r="D83" s="617">
        <f>AktQuartKurz&amp;" "&amp;AktJahr</f>
        <v/>
      </c>
      <c r="E83" s="618">
        <f>AktQuartKurz&amp;" "&amp;(AktJahr-1)</f>
        <v/>
      </c>
    </row>
    <row customHeight="1" ht="15.95" r="84" s="349">
      <c r="A84" s="613" t="n">
        <v>3</v>
      </c>
      <c r="B84" s="619" t="inlineStr">
        <is>
          <t>Outstanding Pfandbriefe</t>
        </is>
      </c>
      <c r="C84" s="647" t="inlineStr">
        <is>
          <t>(€ mn.)</t>
        </is>
      </c>
      <c r="D84" s="648" t="n">
        <v>0</v>
      </c>
      <c r="E84" s="649" t="n">
        <v>0</v>
      </c>
    </row>
    <row customHeight="1" ht="20.1" r="85" s="349">
      <c r="A85" s="613" t="n">
        <v>3</v>
      </c>
      <c r="B85" s="624" t="inlineStr">
        <is>
          <t>thereof percentage share of fixed-rate Pfandbriefe
section 28 para. 1 no. 9</t>
        </is>
      </c>
      <c r="C85" s="625" t="inlineStr">
        <is>
          <t>%</t>
        </is>
      </c>
      <c r="D85" s="626" t="n">
        <v>0</v>
      </c>
      <c r="E85" s="627" t="n">
        <v>0</v>
      </c>
    </row>
    <row customHeight="1" ht="8.1" r="86" s="349">
      <c r="A86" s="613" t="n">
        <v>3</v>
      </c>
      <c r="B86" s="628" t="n"/>
      <c r="C86" s="375" t="n"/>
      <c r="D86" s="375" t="n"/>
      <c r="E86" s="629" t="n"/>
    </row>
    <row customHeight="1" ht="15.95" r="87" s="349">
      <c r="A87" s="613" t="n">
        <v>3</v>
      </c>
      <c r="B87" s="630" t="inlineStr">
        <is>
          <t>Cover Pool</t>
        </is>
      </c>
      <c r="C87" s="650" t="inlineStr">
        <is>
          <t>(€ mn.)</t>
        </is>
      </c>
      <c r="D87" s="648" t="n">
        <v>0</v>
      </c>
      <c r="E87" s="649" t="n">
        <v>0</v>
      </c>
    </row>
    <row customHeight="1" hidden="1" ht="21.95" r="88" s="349">
      <c r="A88" s="613" t="n">
        <v>3</v>
      </c>
      <c r="B88" s="632" t="inlineStr">
        <is>
          <t>thereof total amount of the claims
which exceeds the limits laid down in § 26b para 4 sentence 2</t>
        </is>
      </c>
      <c r="C88" s="636" t="inlineStr">
        <is>
          <t>(€ mn.)</t>
        </is>
      </c>
      <c r="D88" s="652" t="n">
        <v>0</v>
      </c>
      <c r="E88" s="653" t="n">
        <v>0</v>
      </c>
    </row>
    <row customHeight="1" ht="30" r="89" s="349">
      <c r="A89" s="613" t="n">
        <v>3</v>
      </c>
      <c r="B89" s="632" t="inlineStr">
        <is>
          <t>thereof total amount of the claims
which exceed the percentage threshold laid down in § 26f para 1 no. 3
section 28 para. 1 no. 8</t>
        </is>
      </c>
      <c r="C89" s="636" t="inlineStr">
        <is>
          <t>(€ mn.)</t>
        </is>
      </c>
      <c r="D89" s="634" t="n">
        <v>0</v>
      </c>
      <c r="E89" s="653" t="n">
        <v>0</v>
      </c>
    </row>
    <row customHeight="1" ht="30" r="90" s="349">
      <c r="A90" s="613" t="n">
        <v>3</v>
      </c>
      <c r="B90" s="632" t="inlineStr">
        <is>
          <t>thereof total amount of the claims
which exceed the percentage threshold laid down in § 26f para 1 no. 4
section 28 para. 1 no. 8</t>
        </is>
      </c>
      <c r="C90" s="636" t="inlineStr">
        <is>
          <t>(€ mn.)</t>
        </is>
      </c>
      <c r="D90" s="634" t="n">
        <v>0</v>
      </c>
      <c r="E90" s="653" t="n">
        <v>0</v>
      </c>
    </row>
    <row customHeight="1" ht="20.1" r="91" s="349">
      <c r="A91" s="613" t="n">
        <v>3</v>
      </c>
      <c r="B91" s="640" t="inlineStr">
        <is>
          <t>thereof percentage share of fixed-rate cover assets
section 28 para. 1 no. 9</t>
        </is>
      </c>
      <c r="C91" s="636" t="inlineStr">
        <is>
          <t>%</t>
        </is>
      </c>
      <c r="D91" s="634" t="n">
        <v>0</v>
      </c>
      <c r="E91" s="635" t="n">
        <v>0</v>
      </c>
    </row>
    <row customHeight="1" ht="12.75" r="92" s="349">
      <c r="A92" s="613" t="n">
        <v>3</v>
      </c>
      <c r="B92" s="637" t="inlineStr">
        <is>
          <t>Net present value pursuant to 
§ 6 of the Pfandbruef Net Present Value Regulation
for each foreign currency in Euro
section 28 para. 1 no. 10 (Net Total)</t>
        </is>
      </c>
      <c r="C92" s="633" t="inlineStr">
        <is>
          <t>CAD</t>
        </is>
      </c>
      <c r="D92" s="634" t="n">
        <v>0</v>
      </c>
      <c r="E92" s="635" t="n">
        <v>0</v>
      </c>
    </row>
    <row customHeight="1" ht="12.75" r="93" s="349">
      <c r="A93" s="613" t="n">
        <v>3</v>
      </c>
      <c r="B93" s="638" t="n"/>
      <c r="C93" s="636" t="inlineStr">
        <is>
          <t>CHF</t>
        </is>
      </c>
      <c r="D93" s="634" t="n">
        <v>0</v>
      </c>
      <c r="E93" s="635" t="n">
        <v>0</v>
      </c>
    </row>
    <row customHeight="1" ht="12.75" r="94" s="349">
      <c r="A94" s="613" t="n"/>
      <c r="B94" s="638" t="n"/>
      <c r="C94" s="636" t="inlineStr">
        <is>
          <t>CZK</t>
        </is>
      </c>
      <c r="D94" s="634" t="n">
        <v>0</v>
      </c>
      <c r="E94" s="635" t="n">
        <v>0</v>
      </c>
    </row>
    <row customHeight="1" ht="12.75" r="95" s="349">
      <c r="A95" s="613" t="n"/>
      <c r="B95" s="638" t="n"/>
      <c r="C95" s="636" t="inlineStr">
        <is>
          <t>DKK</t>
        </is>
      </c>
      <c r="D95" s="634" t="n">
        <v>0</v>
      </c>
      <c r="E95" s="635" t="n">
        <v>0</v>
      </c>
    </row>
    <row customHeight="1" ht="12.75" r="96" s="349">
      <c r="A96" s="613" t="n"/>
      <c r="B96" s="638" t="n"/>
      <c r="C96" s="636" t="inlineStr">
        <is>
          <t>GBP</t>
        </is>
      </c>
      <c r="D96" s="634" t="n">
        <v>0</v>
      </c>
      <c r="E96" s="635" t="n">
        <v>0</v>
      </c>
    </row>
    <row customHeight="1" ht="12.75" r="97" s="349">
      <c r="A97" s="613" t="n"/>
      <c r="B97" s="638" t="n"/>
      <c r="C97" s="636" t="inlineStr">
        <is>
          <t>HKD</t>
        </is>
      </c>
      <c r="D97" s="634" t="n">
        <v>0</v>
      </c>
      <c r="E97" s="635" t="n">
        <v>0</v>
      </c>
    </row>
    <row customHeight="1" ht="12.75" r="98" s="349">
      <c r="A98" s="613" t="n"/>
      <c r="B98" s="638" t="n"/>
      <c r="C98" s="636" t="inlineStr">
        <is>
          <t>JPY</t>
        </is>
      </c>
      <c r="D98" s="634" t="n">
        <v>0</v>
      </c>
      <c r="E98" s="635" t="n">
        <v>0</v>
      </c>
    </row>
    <row customHeight="1" ht="12.75" r="99" s="349">
      <c r="A99" s="613" t="n"/>
      <c r="B99" s="638" t="n"/>
      <c r="C99" s="636" t="inlineStr">
        <is>
          <t>NOK</t>
        </is>
      </c>
      <c r="D99" s="634" t="n">
        <v>0</v>
      </c>
      <c r="E99" s="635" t="n">
        <v>0</v>
      </c>
    </row>
    <row customHeight="1" ht="12.75" r="100" s="349">
      <c r="A100" s="613" t="n"/>
      <c r="B100" s="638" t="n"/>
      <c r="C100" s="636" t="inlineStr">
        <is>
          <t>SEK</t>
        </is>
      </c>
      <c r="D100" s="634" t="n">
        <v>0</v>
      </c>
      <c r="E100" s="635" t="n">
        <v>0</v>
      </c>
    </row>
    <row customHeight="1" ht="12.75" r="101" s="349">
      <c r="A101" s="613" t="n">
        <v>3</v>
      </c>
      <c r="B101" s="638" t="n"/>
      <c r="C101" s="636" t="inlineStr">
        <is>
          <t>USD</t>
        </is>
      </c>
      <c r="D101" s="634" t="n">
        <v>0</v>
      </c>
      <c r="E101" s="635" t="n">
        <v>0</v>
      </c>
    </row>
    <row customHeight="1" ht="13.5" r="102" s="349">
      <c r="A102" s="613" t="n">
        <v>3</v>
      </c>
      <c r="B102" s="655" t="n"/>
      <c r="C102" s="625" t="inlineStr">
        <is>
          <t>AUD</t>
        </is>
      </c>
      <c r="D102" s="642" t="n">
        <v>0</v>
      </c>
      <c r="E102" s="643" t="n">
        <v>0</v>
      </c>
    </row>
    <row customHeight="1" hidden="1" ht="12.75" r="103" s="349">
      <c r="A103" s="407" t="n"/>
      <c r="B103" s="639" t="n"/>
      <c r="C103" s="633" t="inlineStr">
        <is>
          <t>Jahre</t>
        </is>
      </c>
      <c r="D103" s="652" t="n">
        <v>0</v>
      </c>
      <c r="E103" s="653" t="n">
        <v>0</v>
      </c>
    </row>
    <row customHeight="1" hidden="1" ht="12.75" r="104" s="349">
      <c r="A104" s="407" t="n"/>
      <c r="B104" s="656" t="n"/>
      <c r="C104" s="636" t="inlineStr">
        <is>
          <t>%</t>
        </is>
      </c>
      <c r="D104" s="634" t="n">
        <v>0</v>
      </c>
      <c r="E104" s="635" t="n">
        <v>0</v>
      </c>
    </row>
    <row customHeight="1" hidden="1" ht="13.5" r="105" s="349">
      <c r="A105" s="407" t="n"/>
      <c r="B105" s="657" t="n"/>
      <c r="C105" s="625" t="inlineStr">
        <is>
          <t>%</t>
        </is>
      </c>
      <c r="D105" s="642" t="n">
        <v>0</v>
      </c>
      <c r="E105" s="643" t="n">
        <v>0</v>
      </c>
    </row>
    <row customHeight="1" ht="12.75" r="106" s="349">
      <c r="A106" s="407" t="n"/>
    </row>
    <row customHeight="1" ht="20.1" r="107" s="349">
      <c r="A107" s="407" t="n"/>
      <c r="B107" s="429">
        <f>IF(INT(AktJahrMonat)&gt;201503,"","Note: The key figures on Pfandbriefe outstanding and cover pools are captured starting in the second quarter 2014. So far there are no adequate data for the previous periods available.")</f>
        <v/>
      </c>
    </row>
    <row customHeight="1" ht="6" r="108" s="349"/>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3" manualBreakCount="3">
    <brk id="31" man="1" max="16383" min="0"/>
    <brk id="56" man="1" max="16383" min="0"/>
    <brk id="81" man="1" max="16383" min="0"/>
  </rowBreaks>
  <brk id="31" man="1" max="16383" min="0"/>
  <brk id="56" man="1" max="16383" min="0"/>
  <brk id="81" man="1" max="16383" min="0"/>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Row="0" zeroHeight="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c r="A1" t="inlineStr"/>
    </row>
    <row customHeight="1" ht="15" r="2" s="349">
      <c r="B2" s="659" t="inlineStr">
        <is>
          <t>Feldbezeichnung</t>
        </is>
      </c>
      <c r="C2" s="660" t="inlineStr">
        <is>
          <t>Steuerdaten</t>
        </is>
      </c>
      <c r="D2" s="661" t="n"/>
      <c r="E2" s="659" t="inlineStr">
        <is>
          <t>Feldbezeichnung</t>
        </is>
      </c>
      <c r="F2" s="662" t="inlineStr">
        <is>
          <t>Abgeleitete Werte und Konstanten</t>
        </is>
      </c>
      <c r="G2" s="661" t="n"/>
      <c r="H2" s="659" t="inlineStr">
        <is>
          <t>Feldbezeichnung</t>
        </is>
      </c>
      <c r="I2" s="663" t="inlineStr">
        <is>
          <t>Angaben zur Mappe</t>
        </is>
      </c>
      <c r="J2" s="348" t="n"/>
      <c r="K2" s="664" t="n"/>
    </row>
    <row customHeight="1" ht="15" r="3" s="349">
      <c r="B3" s="665" t="inlineStr">
        <is>
          <t>ErstDatum</t>
        </is>
      </c>
      <c r="C3" s="666" t="inlineStr">
        <is>
          <t>21.07.2022</t>
        </is>
      </c>
      <c r="D3" s="667" t="n"/>
      <c r="E3" s="668" t="inlineStr">
        <is>
          <t>StatistikNr</t>
        </is>
      </c>
      <c r="F3" s="669" t="inlineStr">
        <is>
          <t>vdp-Statistik TvExt gem. § 28 PfandBG</t>
        </is>
      </c>
      <c r="G3" s="670" t="n"/>
      <c r="H3" s="670" t="n"/>
      <c r="I3" s="671" t="inlineStr">
        <is>
          <t>(Stand/Version)</t>
        </is>
      </c>
      <c r="J3" s="348" t="n"/>
    </row>
    <row customHeight="1" ht="15" r="4" s="349">
      <c r="B4" s="665" t="inlineStr">
        <is>
          <t>AktJahr</t>
        </is>
      </c>
      <c r="C4" s="672" t="inlineStr">
        <is>
          <t>2022</t>
        </is>
      </c>
      <c r="D4" s="673" t="n"/>
      <c r="E4" s="674" t="inlineStr">
        <is>
          <t>StatistikBez</t>
        </is>
      </c>
      <c r="F4" s="669" t="inlineStr">
        <is>
          <t>Angaben gemäß Transparenzvorschriften</t>
        </is>
      </c>
      <c r="G4" s="670" t="n"/>
      <c r="H4" s="665" t="inlineStr">
        <is>
          <t>MapVersDat</t>
        </is>
      </c>
      <c r="I4" s="675" t="inlineStr">
        <is>
          <t>20.07.2016</t>
        </is>
      </c>
      <c r="J4" s="348" t="n"/>
    </row>
    <row customHeight="1" ht="15" r="5" s="349">
      <c r="B5" s="665" t="inlineStr">
        <is>
          <t>AktMonat</t>
        </is>
      </c>
      <c r="C5" s="672" t="n">
        <v>6</v>
      </c>
      <c r="D5" s="673" t="n"/>
      <c r="E5" s="674" t="inlineStr">
        <is>
          <t>ErstelltAm</t>
        </is>
      </c>
      <c r="F5" s="669">
        <f>(Institut&amp;", erstellt am "&amp;TEXT(ErstDatum,"TT-MMMM-JJJJ")&amp;" mit "&amp;Version&amp;" bei "&amp;AusfInstitut)</f>
        <v/>
      </c>
      <c r="G5" s="670" t="n"/>
      <c r="H5" s="665" t="inlineStr">
        <is>
          <t>MapVersNr</t>
        </is>
      </c>
      <c r="I5" s="675" t="inlineStr">
        <is>
          <t>3.10</t>
        </is>
      </c>
      <c r="J5" s="348" t="n"/>
    </row>
    <row customHeight="1" ht="15" r="6" s="349">
      <c r="B6" s="665" t="inlineStr">
        <is>
          <t>Datenart</t>
        </is>
      </c>
      <c r="C6" s="676" t="inlineStr"/>
      <c r="D6" s="670" t="n"/>
      <c r="E6" s="665" t="inlineStr">
        <is>
          <t>Leer</t>
        </is>
      </c>
      <c r="F6" s="669" t="inlineStr">
        <is>
          <t>-</t>
        </is>
      </c>
      <c r="G6" s="670" t="n"/>
      <c r="H6" s="665" t="inlineStr">
        <is>
          <t>MapArt</t>
        </is>
      </c>
      <c r="I6" s="677" t="n"/>
      <c r="J6" s="348" t="inlineStr">
        <is>
          <t>Mappenart (Intern)</t>
        </is>
      </c>
    </row>
    <row customHeight="1" ht="15" r="7" s="349">
      <c r="B7" s="665" t="inlineStr">
        <is>
          <t>Institut</t>
        </is>
      </c>
      <c r="C7" s="676" t="inlineStr">
        <is>
          <t>KSK</t>
        </is>
      </c>
      <c r="D7" s="670" t="n"/>
      <c r="E7" s="665" t="inlineStr">
        <is>
          <t>AuswertBasis</t>
        </is>
      </c>
      <c r="F7" s="669">
        <f>IF(LOWER(Institut)="vdp","Verband",IF(UPPER(Institut)="VDH","Verband","Institut "&amp;Institut))</f>
        <v/>
      </c>
      <c r="G7" s="670" t="n"/>
      <c r="H7" s="665" t="inlineStr">
        <is>
          <t>EndeBehOk</t>
        </is>
      </c>
      <c r="I7" s="678" t="inlineStr">
        <is>
          <t>J</t>
        </is>
      </c>
      <c r="J7" s="670" t="inlineStr">
        <is>
          <t>internes KZ (J=Endebehandlung durchgeführt)</t>
        </is>
      </c>
    </row>
    <row customHeight="1" ht="15" r="8" s="349">
      <c r="B8" s="665" t="inlineStr">
        <is>
          <t>InstitutsBez</t>
        </is>
      </c>
      <c r="C8" s="676" t="inlineStr">
        <is>
          <t>Kreissparkasse Köln</t>
        </is>
      </c>
      <c r="D8" s="670" t="n"/>
      <c r="E8" s="665" t="inlineStr">
        <is>
          <t>TvInstitute</t>
        </is>
      </c>
      <c r="F8" s="669">
        <f>IF(AuswertBasis="Verband",IF(TvDatenart="T","vdp member banks",IF(TvDatenart="F","not vdp members",IF(TvDatenart="*","all Pfandbrief issuers","???"))),AuswertBasis)</f>
        <v/>
      </c>
      <c r="G8" s="670" t="n"/>
      <c r="H8" s="665" t="inlineStr">
        <is>
          <t>KomprimOk</t>
        </is>
      </c>
      <c r="I8" s="678" t="inlineStr">
        <is>
          <t>N</t>
        </is>
      </c>
      <c r="J8" s="670" t="inlineStr">
        <is>
          <t>internes KZ (J=Komprimierung durchgeführt)</t>
        </is>
      </c>
    </row>
    <row customHeight="1" ht="15" r="9" s="349">
      <c r="B9" s="665" t="inlineStr">
        <is>
          <t>Waehrung</t>
        </is>
      </c>
      <c r="C9" s="676" t="inlineStr">
        <is>
          <t>€</t>
        </is>
      </c>
      <c r="D9" s="670" t="n"/>
      <c r="E9" s="665" t="inlineStr">
        <is>
          <t>Stichtag</t>
        </is>
      </c>
      <c r="F9" s="679">
        <f>DATE(AktJahr,AktMonat+1,0)</f>
        <v/>
      </c>
      <c r="G9" s="667" t="n"/>
      <c r="H9" s="665" t="inlineStr">
        <is>
          <t>AktJahrMonat</t>
        </is>
      </c>
      <c r="I9" s="670">
        <f>(AktJahr&amp;RIGHT("0"&amp;AktMonat,2))</f>
        <v/>
      </c>
      <c r="J9" s="348" t="inlineStr">
        <is>
          <t>Format JJJJMM</t>
        </is>
      </c>
    </row>
    <row customHeight="1" ht="15" r="10" s="349">
      <c r="B10" s="665" t="inlineStr">
        <is>
          <t>WaehrEinheit</t>
        </is>
      </c>
      <c r="C10" s="676" t="inlineStr">
        <is>
          <t>Mio</t>
        </is>
      </c>
      <c r="D10" s="670" t="n"/>
      <c r="E10" s="665" t="inlineStr">
        <is>
          <t>Version</t>
        </is>
      </c>
      <c r="F10" s="669">
        <f>"V"&amp;ProgVersNr&amp;"("&amp;MapVersNr&amp;")"</f>
        <v/>
      </c>
      <c r="G10" s="670" t="n"/>
      <c r="H10" s="670" t="n"/>
      <c r="I10" s="670" t="n"/>
    </row>
    <row customHeight="1" ht="15" r="11" s="349">
      <c r="B11" s="665" t="inlineStr">
        <is>
          <t>ProgVersNr</t>
        </is>
      </c>
      <c r="C11" s="680" t="inlineStr"/>
      <c r="D11" s="681" t="n"/>
      <c r="E11" s="682" t="inlineStr">
        <is>
          <t>Einheit_Waehrung</t>
        </is>
      </c>
      <c r="F11" s="669">
        <f>Waehrung&amp;" "&amp;"mn."</f>
        <v/>
      </c>
      <c r="G11" s="670" t="n"/>
      <c r="H11" s="670" t="n"/>
      <c r="I11" s="670" t="n"/>
    </row>
    <row customHeight="1" ht="15" r="12" s="349">
      <c r="B12" s="665" t="inlineStr">
        <is>
          <t>ProgVersDat</t>
        </is>
      </c>
      <c r="C12" s="666" t="inlineStr"/>
      <c r="D12" s="681" t="n"/>
      <c r="E12" s="682" t="inlineStr">
        <is>
          <t>AktQuartal</t>
        </is>
      </c>
      <c r="F12" s="669">
        <f>(AktMonat/3)&amp;". Quartal"</f>
        <v/>
      </c>
      <c r="G12" s="670" t="n"/>
      <c r="H12" s="670" t="n"/>
      <c r="I12" s="670" t="n"/>
    </row>
    <row customHeight="1" ht="15" r="13" s="349">
      <c r="B13" s="665" t="inlineStr">
        <is>
          <t>AusfInstitut</t>
        </is>
      </c>
      <c r="C13" s="676" t="inlineStr">
        <is>
          <t>BAR</t>
        </is>
      </c>
      <c r="D13" s="670" t="n"/>
      <c r="E13" s="665" t="inlineStr">
        <is>
          <t>UebInstitutQuartal</t>
        </is>
      </c>
      <c r="F13" s="669">
        <f>AktQuartKurz&amp;" "&amp;AktJahr&amp;IF(AuswertBasis="Verband"," ("&amp;TvInstitute&amp;")","")</f>
        <v/>
      </c>
      <c r="G13" s="670" t="n"/>
      <c r="H13" s="670" t="n"/>
      <c r="I13" s="670" t="n"/>
    </row>
    <row customHeight="1" ht="15" r="14" s="349">
      <c r="B14" s="665" t="inlineStr">
        <is>
          <t>TvInstArt</t>
        </is>
      </c>
      <c r="C14" s="676" t="inlineStr"/>
      <c r="D14" s="670" t="n"/>
      <c r="E14" s="665" t="inlineStr">
        <is>
          <t>AktQuartKurz</t>
        </is>
      </c>
      <c r="F14" s="669">
        <f>"Q"&amp;(AktMonat/3)</f>
        <v/>
      </c>
      <c r="G14" s="670" t="n"/>
      <c r="H14" s="670" t="n"/>
      <c r="I14" s="670" t="n"/>
    </row>
    <row customHeight="1" ht="15" r="15" s="349">
      <c r="B15" s="665" t="inlineStr">
        <is>
          <t>TvDatenart</t>
        </is>
      </c>
      <c r="C15" s="676" t="inlineStr"/>
      <c r="D15" s="670" t="n"/>
      <c r="E15" s="665" t="inlineStr">
        <is>
          <t>FnRwbBerH</t>
        </is>
      </c>
      <c r="F15" s="683">
        <f>IF(KzRbwBerH="I",F21,IF(KzRbwBerH="S",F22,IF(KzRbwBerH="D",F23,"* -")))</f>
        <v/>
      </c>
      <c r="G15" s="670" t="n"/>
      <c r="H15" s="670" t="n"/>
      <c r="I15" s="670" t="n"/>
    </row>
    <row customHeight="1" ht="15" r="16" s="349">
      <c r="B16" s="665" t="inlineStr">
        <is>
          <t>SdDezStellen</t>
        </is>
      </c>
      <c r="C16" s="676" t="inlineStr">
        <is>
          <t>1</t>
        </is>
      </c>
      <c r="D16" s="670" t="n"/>
      <c r="E16" s="665" t="inlineStr">
        <is>
          <t>FnRwbBerO</t>
        </is>
      </c>
      <c r="F16" s="683">
        <f>IF(KzRbwBerO="I",F21,IF(KzRbwBerO="S",F22,IF(KzRbwBerO="D",F23,"* -")))</f>
        <v/>
      </c>
      <c r="G16" s="348" t="n"/>
      <c r="H16" s="670" t="n"/>
      <c r="I16" s="670" t="n"/>
    </row>
    <row customHeight="1" ht="15" r="17" s="349">
      <c r="B17" s="665" t="inlineStr">
        <is>
          <t>KzKomprimierung</t>
        </is>
      </c>
      <c r="C17" s="676" t="inlineStr"/>
      <c r="D17" s="670" t="n"/>
      <c r="E17" s="665" t="inlineStr">
        <is>
          <t>FnRwbBerS</t>
        </is>
      </c>
      <c r="F17" s="683">
        <f>IF(KzRbwBerS="I",F21,IF(KzRbwBerS="S",F22,IF(KzRbwBerS="D",F23,"* -")))</f>
        <v/>
      </c>
      <c r="G17" s="348" t="n"/>
      <c r="H17" s="670" t="n"/>
      <c r="I17" s="670" t="n"/>
    </row>
    <row customHeight="1" ht="15" r="18" s="349">
      <c r="B18" s="665" t="inlineStr">
        <is>
          <t>KzMitBuLand</t>
        </is>
      </c>
      <c r="C18" s="676" t="inlineStr"/>
      <c r="D18" s="670" t="n"/>
      <c r="E18" s="665" t="inlineStr">
        <is>
          <t>FnRwbBerF</t>
        </is>
      </c>
      <c r="F18" s="683">
        <f>IF(KzRbwBerF="I",F21,IF(KzRbwBerF="S",F22,IF(KzRbwBerF="D",F23,"* -")))</f>
        <v/>
      </c>
      <c r="G18" s="670" t="n"/>
      <c r="H18" s="670" t="n"/>
      <c r="I18" s="670" t="n"/>
    </row>
    <row customHeight="1" ht="15" r="19" s="349">
      <c r="B19" s="665" t="inlineStr">
        <is>
          <t>KzRbwBerH</t>
        </is>
      </c>
      <c r="C19" s="676" t="inlineStr">
        <is>
          <t>S</t>
        </is>
      </c>
      <c r="D19" s="670" t="n"/>
      <c r="E19" s="670" t="n"/>
      <c r="F19" s="684" t="n"/>
      <c r="G19" s="670" t="n"/>
      <c r="H19" s="670" t="n"/>
      <c r="I19" s="670" t="n"/>
    </row>
    <row customHeight="1" ht="15" r="20" s="349">
      <c r="B20" s="665" t="inlineStr">
        <is>
          <t>KzRbwBerO</t>
        </is>
      </c>
      <c r="C20" s="676" t="inlineStr">
        <is>
          <t>S</t>
        </is>
      </c>
      <c r="D20" s="670" t="n"/>
      <c r="E20" s="670" t="n"/>
      <c r="F20" s="670" t="n"/>
      <c r="G20" s="670" t="n"/>
      <c r="H20" s="670" t="n"/>
      <c r="I20" s="670" t="n"/>
    </row>
    <row customHeight="1" ht="19.4" r="21" s="349">
      <c r="B21" s="665" t="inlineStr">
        <is>
          <t>KzRbwBerS</t>
        </is>
      </c>
      <c r="C21" s="676" t="n"/>
      <c r="D21" s="670" t="n"/>
      <c r="E21" s="354" t="inlineStr">
        <is>
          <t>Fußnoten:</t>
        </is>
      </c>
      <c r="F21" s="354">
        <f>"* The risk-adjusted net present value was calculated using the institutions' own risk model"&amp;CHAR(10)&amp;"   according to section 5 para. 2 of the Net Present Value Regulation (PfandBarwertV)."</f>
        <v/>
      </c>
      <c r="G21" s="670" t="n"/>
      <c r="H21" s="670" t="n"/>
      <c r="I21" s="670" t="n"/>
    </row>
    <row customHeight="1" ht="19.4" r="22" s="349">
      <c r="B22" s="665" t="inlineStr">
        <is>
          <t>KzRbwBerF</t>
        </is>
      </c>
      <c r="C22" s="676" t="n"/>
      <c r="D22" s="670" t="n"/>
      <c r="E22" s="354" t="n"/>
      <c r="F22" s="354">
        <f>"* The static approach was used for calculating the risk-adjusted net present value"&amp;CHAR(10)&amp;"   according to section 5 para. 1 no. 1 of the Net Present Value Regulation (PfandBarwertV)."</f>
        <v/>
      </c>
      <c r="G22" s="670" t="n"/>
      <c r="H22" s="670" t="n"/>
      <c r="I22" s="670" t="n"/>
    </row>
    <row customHeight="1" ht="19.4" r="23" s="349">
      <c r="B23" s="665" t="inlineStr">
        <is>
          <t>CsvDateiName</t>
        </is>
      </c>
      <c r="C23" s="685" t="inlineStr"/>
      <c r="D23" s="670" t="n"/>
      <c r="E23" s="354" t="n"/>
      <c r="F23" s="354">
        <f>"* The dynamic approach was used for calculating the risk-adjusted net present value"&amp;CHAR(10)&amp;"   according to section 5 para. 1 no. 2 of the Net Present Value Regulation (PfandBarwertV)."</f>
        <v/>
      </c>
      <c r="G23" s="670" t="n"/>
      <c r="H23" s="670" t="n"/>
      <c r="I23" s="670" t="n"/>
    </row>
    <row customHeight="1" ht="15" r="24" s="349">
      <c r="B24" s="665" t="inlineStr">
        <is>
          <t>RelevInstitute</t>
        </is>
      </c>
      <c r="C24" s="686" t="inlineStr"/>
      <c r="D24" s="670" t="n"/>
      <c r="G24" s="670" t="n"/>
      <c r="H24" s="670" t="n"/>
      <c r="I24" s="670" t="n"/>
    </row>
    <row customHeight="1" ht="15" r="25" s="349">
      <c r="B25" s="348" t="n"/>
      <c r="C25" s="670" t="n"/>
      <c r="D25" s="670" t="n"/>
      <c r="H25" s="670" t="n"/>
    </row>
    <row customHeight="1" ht="15" r="26" s="349">
      <c r="B26" s="348" t="n"/>
      <c r="C26" s="348" t="n"/>
    </row>
    <row customHeight="1" ht="15" r="27" s="349">
      <c r="B27" s="348" t="inlineStr">
        <is>
          <t>Anmerkungen:</t>
        </is>
      </c>
      <c r="C27" s="348" t="inlineStr">
        <is>
          <t>die Steuerdaten werden per Programm dynamisch belegt</t>
        </is>
      </c>
    </row>
    <row customHeight="1" ht="15" r="28" s="349">
      <c r="C28" s="348" t="inlineStr">
        <is>
          <t>die Jahresangaben werden in deser Mappe nicht ausgegeben</t>
        </is>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c r="A1" s="348" t="inlineStr"/>
      <c r="B1" s="348" t="n"/>
      <c r="C1" s="348" t="n"/>
      <c r="D1" s="348" t="n"/>
      <c r="E1" s="348" t="n"/>
      <c r="F1" s="348" t="n"/>
      <c r="G1" s="348" t="n"/>
    </row>
    <row customHeight="1" ht="12.75" r="2" s="349">
      <c r="A2" s="348" t="n"/>
      <c r="B2" s="411" t="inlineStr">
        <is>
          <t>Publication according to section 28 para. 1 no. 2 Pfandbrief Act</t>
        </is>
      </c>
      <c r="C2" s="411" t="n"/>
      <c r="D2" s="411" t="n"/>
      <c r="E2" s="411" t="n"/>
      <c r="F2" s="411" t="n"/>
      <c r="G2" s="411" t="n"/>
    </row>
    <row customHeight="1" ht="9" r="3" s="349">
      <c r="A3" s="348" t="n"/>
      <c r="B3" s="411" t="n"/>
      <c r="C3" s="411" t="n"/>
      <c r="D3" s="411" t="n"/>
      <c r="E3" s="353" t="n"/>
      <c r="F3" s="353" t="n"/>
      <c r="G3" s="353" t="n"/>
    </row>
    <row customHeight="1" ht="12.75" r="4" s="349">
      <c r="A4" s="348" t="n"/>
      <c r="B4" s="364" t="inlineStr">
        <is>
          <t>Maturity structure of Pfandbriefe outstanding and their respective cover pools</t>
        </is>
      </c>
    </row>
    <row customHeight="1" ht="12.75" r="5" s="349">
      <c r="A5" s="348" t="n"/>
      <c r="B5" s="364">
        <f>UebInstitutQuartal</f>
        <v/>
      </c>
      <c r="E5" s="353" t="n"/>
      <c r="F5" s="353" t="n"/>
      <c r="G5" s="353" t="n"/>
    </row>
    <row customHeight="1" ht="12.75" r="6" s="349">
      <c r="A6" s="348" t="n"/>
      <c r="B6" s="348" t="n"/>
      <c r="C6" s="348" t="n"/>
      <c r="D6" s="348" t="n"/>
      <c r="E6" s="348" t="n"/>
      <c r="F6" s="348" t="n"/>
      <c r="G6" s="348" t="n"/>
    </row>
    <row customHeight="1" ht="24" r="7" s="349">
      <c r="A7" s="348" t="n"/>
      <c r="B7" s="412" t="n"/>
      <c r="C7" s="360" t="n"/>
      <c r="D7" s="360" t="n"/>
      <c r="E7" s="360" t="n"/>
      <c r="F7" s="360" t="n"/>
      <c r="G7" s="360" t="n"/>
    </row>
    <row customHeight="1" ht="12.75" r="8" s="349">
      <c r="A8" s="365" t="n">
        <v>0</v>
      </c>
      <c r="B8" s="375" t="inlineStr">
        <is>
          <t>Mortgage Pfandbriefe</t>
        </is>
      </c>
      <c r="C8" s="413" t="n"/>
      <c r="D8" s="414">
        <f>AktQuartKurz&amp;" "&amp;AktJahr</f>
        <v/>
      </c>
      <c r="E8" s="368" t="n"/>
      <c r="F8" s="415">
        <f>AktQuartKurz&amp;" "&amp;(AktJahr-1)</f>
        <v/>
      </c>
    </row>
    <row customHeight="1" ht="12.75" r="9" s="349">
      <c r="A9" s="365" t="n">
        <v>0</v>
      </c>
      <c r="B9" s="416" t="n"/>
      <c r="D9" s="417" t="inlineStr">
        <is>
          <t>Pfandbriefe outstanding</t>
        </is>
      </c>
      <c r="E9" s="418" t="inlineStr">
        <is>
          <t>Cover pool</t>
        </is>
      </c>
      <c r="F9" s="417">
        <f>D9</f>
        <v/>
      </c>
      <c r="G9" s="418">
        <f>E9</f>
        <v/>
      </c>
    </row>
    <row customHeight="1" ht="12.75" r="10" s="349">
      <c r="A10" s="365" t="n">
        <v>0</v>
      </c>
      <c r="B10" s="419" t="inlineStr">
        <is>
          <t>Maturity:</t>
        </is>
      </c>
      <c r="C10" s="393" t="n"/>
      <c r="D10" s="420">
        <f>Einheit_Waehrung</f>
        <v/>
      </c>
      <c r="E10" s="421">
        <f>D10</f>
        <v/>
      </c>
      <c r="F10" s="420">
        <f>D10</f>
        <v/>
      </c>
      <c r="G10" s="421">
        <f>E10</f>
        <v/>
      </c>
    </row>
    <row customHeight="1" ht="12.8" r="11" s="349">
      <c r="A11" s="365" t="n">
        <v>0</v>
      </c>
      <c r="B11" s="422" t="inlineStr">
        <is>
          <t>&lt;= 0,5 years</t>
        </is>
      </c>
      <c r="C11" s="423" t="n"/>
      <c r="D11" s="424" t="n">
        <v>99.5</v>
      </c>
      <c r="E11" s="425" t="n">
        <v>290.083337</v>
      </c>
      <c r="F11" s="424" t="n">
        <v>40.5</v>
      </c>
      <c r="G11" s="425" t="n">
        <v>271.7252800000001</v>
      </c>
    </row>
    <row customHeight="1" ht="12.8" r="12" s="349">
      <c r="A12" s="365" t="n">
        <v>0</v>
      </c>
      <c r="B12" s="422" t="inlineStr">
        <is>
          <t>&gt; 0,5 years and &lt;= 1 year</t>
        </is>
      </c>
      <c r="C12" s="423" t="n"/>
      <c r="D12" s="424" t="n">
        <v>280</v>
      </c>
      <c r="E12" s="425" t="n">
        <v>372.770073</v>
      </c>
      <c r="F12" s="424" t="n">
        <v>295.8</v>
      </c>
      <c r="G12" s="425" t="n">
        <v>240.131531</v>
      </c>
    </row>
    <row customHeight="1" ht="12.8" r="13" s="349">
      <c r="A13" s="365" t="n">
        <v>0</v>
      </c>
      <c r="B13" s="422" t="inlineStr">
        <is>
          <t>&gt; 1  year and &lt;= 1,5 years</t>
        </is>
      </c>
      <c r="C13" s="423" t="n"/>
      <c r="D13" s="424" t="n">
        <v>20</v>
      </c>
      <c r="E13" s="425" t="n">
        <v>278.668129</v>
      </c>
      <c r="F13" s="424" t="n">
        <v>99.5</v>
      </c>
      <c r="G13" s="425" t="n">
        <v>259.729012</v>
      </c>
    </row>
    <row customHeight="1" ht="12.8" r="14" s="349">
      <c r="A14" s="365" t="n">
        <v>0</v>
      </c>
      <c r="B14" s="422" t="inlineStr">
        <is>
          <t>&gt; 1,5 years and &lt;= 2 years</t>
        </is>
      </c>
      <c r="C14" s="422" t="n"/>
      <c r="D14" s="426" t="n">
        <v>273</v>
      </c>
      <c r="E14" s="427" t="n">
        <v>246.905585</v>
      </c>
      <c r="F14" s="426" t="n">
        <v>280</v>
      </c>
      <c r="G14" s="427" t="n">
        <v>342.665897</v>
      </c>
    </row>
    <row customHeight="1" ht="12.8" r="15" s="349">
      <c r="A15" s="365" t="n">
        <v>0</v>
      </c>
      <c r="B15" s="422" t="inlineStr">
        <is>
          <t>&gt; 2 years and &lt;= 3 years</t>
        </is>
      </c>
      <c r="C15" s="422" t="n"/>
      <c r="D15" s="426" t="n">
        <v>327.5</v>
      </c>
      <c r="E15" s="427" t="n">
        <v>497.290706</v>
      </c>
      <c r="F15" s="426" t="n">
        <v>293</v>
      </c>
      <c r="G15" s="427" t="n">
        <v>504.503405</v>
      </c>
    </row>
    <row customHeight="1" ht="12.8" r="16" s="349">
      <c r="A16" s="365" t="n">
        <v>0</v>
      </c>
      <c r="B16" s="422" t="inlineStr">
        <is>
          <t>&gt; 3 years and &lt;= 4 years</t>
        </is>
      </c>
      <c r="C16" s="422" t="n"/>
      <c r="D16" s="426" t="n">
        <v>10</v>
      </c>
      <c r="E16" s="427" t="n">
        <v>447.360152</v>
      </c>
      <c r="F16" s="426" t="n">
        <v>292.5</v>
      </c>
      <c r="G16" s="427" t="n">
        <v>474.630025</v>
      </c>
    </row>
    <row customHeight="1" ht="12.8" r="17" s="349">
      <c r="A17" s="365" t="n">
        <v>0</v>
      </c>
      <c r="B17" s="422" t="inlineStr">
        <is>
          <t>&gt; 4 years and &lt;= 5 years</t>
        </is>
      </c>
      <c r="C17" s="422" t="n"/>
      <c r="D17" s="426" t="n">
        <v>0</v>
      </c>
      <c r="E17" s="427" t="n">
        <v>694.745759</v>
      </c>
      <c r="F17" s="426" t="n">
        <v>10</v>
      </c>
      <c r="G17" s="427" t="n">
        <v>410.950436</v>
      </c>
    </row>
    <row customHeight="1" ht="12.8" r="18" s="349">
      <c r="A18" s="365" t="n">
        <v>0</v>
      </c>
      <c r="B18" s="422" t="inlineStr">
        <is>
          <t>&gt; 5 years and &lt;= 10 years</t>
        </is>
      </c>
      <c r="C18" s="423" t="n"/>
      <c r="D18" s="424" t="n">
        <v>182</v>
      </c>
      <c r="E18" s="425" t="n">
        <v>2630.496321</v>
      </c>
      <c r="F18" s="424" t="n">
        <v>149.5</v>
      </c>
      <c r="G18" s="425" t="n">
        <v>2608.839342</v>
      </c>
    </row>
    <row customHeight="1" ht="12.8" r="19" s="349">
      <c r="A19" s="365" t="n">
        <v>0</v>
      </c>
      <c r="B19" s="422" t="inlineStr">
        <is>
          <t>&gt; 10 years</t>
        </is>
      </c>
      <c r="C19" s="423" t="n"/>
      <c r="D19" s="424" t="n">
        <v>0</v>
      </c>
      <c r="E19" s="425" t="n">
        <v>740.12787</v>
      </c>
      <c r="F19" s="424" t="n">
        <v>29</v>
      </c>
      <c r="G19" s="425" t="n">
        <v>576.975855</v>
      </c>
    </row>
    <row customHeight="1" ht="20.1" r="20" s="349">
      <c r="A20" s="348" t="n"/>
      <c r="B20" s="360" t="n"/>
      <c r="C20" s="360" t="n"/>
      <c r="D20" s="360" t="n"/>
      <c r="E20" s="360" t="n"/>
      <c r="F20" s="360" t="n"/>
      <c r="G20" s="360" t="n"/>
    </row>
    <row customHeight="1" ht="12.75" r="21" s="349">
      <c r="A21" s="365" t="n">
        <v>1</v>
      </c>
      <c r="B21" s="375" t="inlineStr">
        <is>
          <t>Public Pfandbriefe</t>
        </is>
      </c>
      <c r="C21" s="413" t="n"/>
      <c r="D21" s="414">
        <f>AktQuartKurz&amp;" "&amp;AktJahr</f>
        <v/>
      </c>
      <c r="E21" s="368" t="n"/>
      <c r="F21" s="415">
        <f>AktQuartKurz&amp;" "&amp;(AktJahr-1)</f>
        <v/>
      </c>
    </row>
    <row customHeight="1" ht="12.75" r="22" s="349">
      <c r="A22" s="365" t="n">
        <v>1</v>
      </c>
      <c r="B22" s="416" t="n"/>
      <c r="D22" s="417" t="inlineStr">
        <is>
          <t>Pfandbriefe outstanding</t>
        </is>
      </c>
      <c r="E22" s="418" t="inlineStr">
        <is>
          <t>Cover pool</t>
        </is>
      </c>
      <c r="F22" s="417">
        <f>D22</f>
        <v/>
      </c>
      <c r="G22" s="418">
        <f>E22</f>
        <v/>
      </c>
    </row>
    <row customHeight="1" ht="12.75" r="23" s="349">
      <c r="A23" s="365" t="n">
        <v>1</v>
      </c>
      <c r="B23" s="419" t="inlineStr">
        <is>
          <t>Maturity:</t>
        </is>
      </c>
      <c r="C23" s="393" t="n"/>
      <c r="D23" s="420">
        <f>Einheit_Waehrung</f>
        <v/>
      </c>
      <c r="E23" s="421">
        <f>D23</f>
        <v/>
      </c>
      <c r="F23" s="420">
        <f>D23</f>
        <v/>
      </c>
      <c r="G23" s="421">
        <f>E23</f>
        <v/>
      </c>
    </row>
    <row customHeight="1" ht="12.8" r="24" s="349">
      <c r="A24" s="365" t="n">
        <v>1</v>
      </c>
      <c r="B24" s="422" t="inlineStr">
        <is>
          <t>&lt;= 0,5 years</t>
        </is>
      </c>
      <c r="C24" s="423" t="n"/>
      <c r="D24" s="424" t="n">
        <v>25</v>
      </c>
      <c r="E24" s="425" t="n">
        <v>8.328636000000001</v>
      </c>
      <c r="F24" s="424" t="n">
        <v>5</v>
      </c>
      <c r="G24" s="425" t="n">
        <v>33.885877</v>
      </c>
    </row>
    <row customHeight="1" ht="12.8" r="25" s="349">
      <c r="A25" s="365" t="n">
        <v>1</v>
      </c>
      <c r="B25" s="422" t="inlineStr">
        <is>
          <t>&gt; 0,5 years and &lt;= 1 year</t>
        </is>
      </c>
      <c r="C25" s="423" t="n"/>
      <c r="D25" s="424" t="n">
        <v>10</v>
      </c>
      <c r="E25" s="425" t="n">
        <v>6.693737</v>
      </c>
      <c r="F25" s="424" t="n">
        <v>0</v>
      </c>
      <c r="G25" s="425" t="n">
        <v>9.879355</v>
      </c>
    </row>
    <row customHeight="1" ht="12.8" r="26" s="349">
      <c r="A26" s="365" t="n">
        <v>1</v>
      </c>
      <c r="B26" s="422" t="inlineStr">
        <is>
          <t>&gt; 1  year and &lt;= 1,5 years</t>
        </is>
      </c>
      <c r="C26" s="423" t="n"/>
      <c r="D26" s="424" t="n">
        <v>0</v>
      </c>
      <c r="E26" s="425" t="n">
        <v>12.593077</v>
      </c>
      <c r="F26" s="424" t="n">
        <v>25</v>
      </c>
      <c r="G26" s="425" t="n">
        <v>8.169192000000001</v>
      </c>
    </row>
    <row customHeight="1" ht="12.8" r="27" s="349">
      <c r="A27" s="365" t="n">
        <v>1</v>
      </c>
      <c r="B27" s="422" t="inlineStr">
        <is>
          <t>&gt; 1,5 years and &lt;= 2 years</t>
        </is>
      </c>
      <c r="C27" s="422" t="n"/>
      <c r="D27" s="426" t="n">
        <v>15</v>
      </c>
      <c r="E27" s="427" t="n">
        <v>6.496391</v>
      </c>
      <c r="F27" s="426" t="n">
        <v>10</v>
      </c>
      <c r="G27" s="427" t="n">
        <v>6.533784</v>
      </c>
    </row>
    <row customHeight="1" ht="12.8" r="28" s="349">
      <c r="A28" s="365" t="n">
        <v>1</v>
      </c>
      <c r="B28" s="422" t="inlineStr">
        <is>
          <t>&gt; 2 years and &lt;= 3 years</t>
        </is>
      </c>
      <c r="C28" s="422" t="n"/>
      <c r="D28" s="426" t="n">
        <v>100</v>
      </c>
      <c r="E28" s="427" t="n">
        <v>44.457517</v>
      </c>
      <c r="F28" s="426" t="n">
        <v>15</v>
      </c>
      <c r="G28" s="427" t="n">
        <v>18.768006</v>
      </c>
    </row>
    <row customHeight="1" ht="12.8" r="29" s="349">
      <c r="A29" s="365" t="n">
        <v>1</v>
      </c>
      <c r="B29" s="422" t="inlineStr">
        <is>
          <t>&gt; 3 years and &lt;= 4 years</t>
        </is>
      </c>
      <c r="C29" s="422" t="n"/>
      <c r="D29" s="426" t="n">
        <v>0</v>
      </c>
      <c r="E29" s="427" t="n">
        <v>19.735049</v>
      </c>
      <c r="F29" s="426" t="n">
        <v>100</v>
      </c>
      <c r="G29" s="427" t="n">
        <v>44.134014</v>
      </c>
    </row>
    <row customHeight="1" ht="12.8" r="30" s="349">
      <c r="A30" s="365" t="n">
        <v>1</v>
      </c>
      <c r="B30" s="422" t="inlineStr">
        <is>
          <t>&gt; 4 years and &lt;= 5 years</t>
        </is>
      </c>
      <c r="C30" s="422" t="n"/>
      <c r="D30" s="426" t="n">
        <v>0</v>
      </c>
      <c r="E30" s="427" t="n">
        <v>26.545331</v>
      </c>
      <c r="F30" s="426" t="n">
        <v>0</v>
      </c>
      <c r="G30" s="427" t="n">
        <v>19.409471</v>
      </c>
    </row>
    <row customHeight="1" ht="12.8" r="31" s="349">
      <c r="A31" s="365" t="n">
        <v>1</v>
      </c>
      <c r="B31" s="422" t="inlineStr">
        <is>
          <t>&gt; 5 years and &lt;= 10 years</t>
        </is>
      </c>
      <c r="C31" s="423" t="n"/>
      <c r="D31" s="424" t="n">
        <v>20</v>
      </c>
      <c r="E31" s="425" t="n">
        <v>140.094902</v>
      </c>
      <c r="F31" s="424" t="n">
        <v>20</v>
      </c>
      <c r="G31" s="425" t="n">
        <v>138.243015</v>
      </c>
    </row>
    <row customHeight="1" ht="12.8" r="32" s="349">
      <c r="A32" s="365" t="n">
        <v>1</v>
      </c>
      <c r="B32" s="422" t="inlineStr">
        <is>
          <t>&gt; 10 years</t>
        </is>
      </c>
      <c r="C32" s="423" t="n"/>
      <c r="D32" s="426" t="n">
        <v>33.41687599999999</v>
      </c>
      <c r="E32" s="427" t="n">
        <v>34.843544</v>
      </c>
      <c r="F32" s="426" t="n">
        <v>33.41687599999999</v>
      </c>
      <c r="G32" s="427" t="n">
        <v>40.704461</v>
      </c>
    </row>
    <row customHeight="1" ht="20.1" r="33" s="349">
      <c r="A33" s="348" t="n"/>
      <c r="B33" s="360" t="n"/>
      <c r="C33" s="360" t="n"/>
      <c r="D33" s="360" t="n"/>
      <c r="E33" s="360" t="n"/>
      <c r="F33" s="360" t="n"/>
      <c r="G33" s="360" t="n"/>
    </row>
    <row customHeight="1" ht="12.75" r="34" s="349">
      <c r="A34" s="365" t="n">
        <v>2</v>
      </c>
      <c r="B34" s="375" t="inlineStr">
        <is>
          <t>Ship Pfandbriefe</t>
        </is>
      </c>
      <c r="C34" s="413" t="n"/>
      <c r="D34" s="414">
        <f>AktQuartKurz&amp;" "&amp;AktJahr</f>
        <v/>
      </c>
      <c r="E34" s="368" t="n"/>
      <c r="F34" s="415">
        <f>AktQuartKurz&amp;" "&amp;(AktJahr-1)</f>
        <v/>
      </c>
    </row>
    <row customHeight="1" ht="12.75" r="35" s="349">
      <c r="A35" s="365" t="n">
        <v>2</v>
      </c>
      <c r="B35" s="416" t="n"/>
      <c r="D35" s="417" t="inlineStr">
        <is>
          <t>Pfandbriefe outstanding</t>
        </is>
      </c>
      <c r="E35" s="418" t="inlineStr">
        <is>
          <t>Cover pool</t>
        </is>
      </c>
      <c r="F35" s="417">
        <f>D35</f>
        <v/>
      </c>
      <c r="G35" s="418">
        <f>E35</f>
        <v/>
      </c>
    </row>
    <row customHeight="1" ht="12.75" r="36" s="349">
      <c r="A36" s="365" t="n">
        <v>2</v>
      </c>
      <c r="B36" s="419" t="inlineStr">
        <is>
          <t>Maturity:</t>
        </is>
      </c>
      <c r="C36" s="393" t="n"/>
      <c r="D36" s="420">
        <f>Einheit_Waehrung</f>
        <v/>
      </c>
      <c r="E36" s="421">
        <f>D36</f>
        <v/>
      </c>
      <c r="F36" s="420">
        <f>D36</f>
        <v/>
      </c>
      <c r="G36" s="421">
        <f>E36</f>
        <v/>
      </c>
    </row>
    <row customHeight="1" ht="12.8" r="37" s="349">
      <c r="A37" s="365" t="n">
        <v>2</v>
      </c>
      <c r="B37" s="422" t="inlineStr">
        <is>
          <t>&lt;= 0,5 years</t>
        </is>
      </c>
      <c r="C37" s="423" t="n"/>
      <c r="D37" s="424" t="n"/>
      <c r="E37" s="425" t="n"/>
      <c r="F37" s="424" t="n"/>
      <c r="G37" s="425" t="n"/>
    </row>
    <row customHeight="1" ht="12.8" r="38" s="349">
      <c r="A38" s="365" t="n">
        <v>2</v>
      </c>
      <c r="B38" s="422" t="inlineStr">
        <is>
          <t>&gt; 0,5 years and &lt;= 1 year</t>
        </is>
      </c>
      <c r="C38" s="423" t="n"/>
      <c r="D38" s="424" t="n"/>
      <c r="E38" s="425" t="n"/>
      <c r="F38" s="424" t="n"/>
      <c r="G38" s="425" t="n"/>
    </row>
    <row customHeight="1" ht="12.8" r="39" s="349">
      <c r="A39" s="365" t="n">
        <v>2</v>
      </c>
      <c r="B39" s="422" t="inlineStr">
        <is>
          <t>&gt; 1  year and &lt;= 1,5 years</t>
        </is>
      </c>
      <c r="C39" s="423" t="n"/>
      <c r="D39" s="424" t="n"/>
      <c r="E39" s="425" t="n"/>
      <c r="F39" s="424" t="n"/>
      <c r="G39" s="425" t="n"/>
    </row>
    <row customHeight="1" ht="12.8" r="40" s="349">
      <c r="A40" s="365" t="n">
        <v>2</v>
      </c>
      <c r="B40" s="422" t="inlineStr">
        <is>
          <t>&gt; 1,5 years and &lt;= 2 years</t>
        </is>
      </c>
      <c r="C40" s="422" t="n"/>
      <c r="D40" s="426" t="n"/>
      <c r="E40" s="427" t="n"/>
      <c r="F40" s="426" t="n"/>
      <c r="G40" s="427" t="n"/>
    </row>
    <row customHeight="1" ht="12.8" r="41" s="349">
      <c r="A41" s="365" t="n">
        <v>2</v>
      </c>
      <c r="B41" s="422" t="inlineStr">
        <is>
          <t>&gt; 2 years and &lt;= 3 years</t>
        </is>
      </c>
      <c r="C41" s="422" t="n"/>
      <c r="D41" s="426" t="n"/>
      <c r="E41" s="427" t="n"/>
      <c r="F41" s="426" t="n"/>
      <c r="G41" s="427" t="n"/>
    </row>
    <row customHeight="1" ht="12.8" r="42" s="349">
      <c r="A42" s="365" t="n">
        <v>2</v>
      </c>
      <c r="B42" s="422" t="inlineStr">
        <is>
          <t>&gt; 3 years and &lt;= 4 years</t>
        </is>
      </c>
      <c r="C42" s="422" t="n"/>
      <c r="D42" s="426" t="n"/>
      <c r="E42" s="427" t="n"/>
      <c r="F42" s="426" t="n"/>
      <c r="G42" s="427" t="n"/>
    </row>
    <row customHeight="1" ht="12.8" r="43" s="349">
      <c r="A43" s="365" t="n">
        <v>2</v>
      </c>
      <c r="B43" s="422" t="inlineStr">
        <is>
          <t>&gt; 4 years and &lt;= 5 years</t>
        </is>
      </c>
      <c r="C43" s="422" t="n"/>
      <c r="D43" s="426" t="n"/>
      <c r="E43" s="427" t="n"/>
      <c r="F43" s="426" t="n"/>
      <c r="G43" s="427" t="n"/>
    </row>
    <row customHeight="1" ht="12.8" r="44" s="349">
      <c r="A44" s="365" t="n">
        <v>2</v>
      </c>
      <c r="B44" s="422" t="inlineStr">
        <is>
          <t>&gt; 5 years and &lt;= 10 years</t>
        </is>
      </c>
      <c r="C44" s="423" t="n"/>
      <c r="D44" s="424" t="n"/>
      <c r="E44" s="425" t="n"/>
      <c r="F44" s="424" t="n"/>
      <c r="G44" s="425" t="n"/>
    </row>
    <row customHeight="1" ht="12.8" r="45" s="349">
      <c r="A45" s="365" t="n">
        <v>2</v>
      </c>
      <c r="B45" s="422" t="inlineStr">
        <is>
          <t>&gt; 10 years</t>
        </is>
      </c>
      <c r="C45" s="423" t="n"/>
      <c r="D45" s="426" t="n"/>
      <c r="E45" s="427" t="n"/>
      <c r="F45" s="426" t="n"/>
      <c r="G45" s="427" t="n"/>
    </row>
    <row customHeight="1" ht="20.1" r="46" s="349">
      <c r="A46" s="348" t="n"/>
      <c r="B46" s="360" t="n"/>
      <c r="C46" s="360" t="n"/>
      <c r="D46" s="360" t="n"/>
      <c r="E46" s="360" t="n"/>
      <c r="F46" s="360" t="n"/>
      <c r="G46" s="360" t="n"/>
    </row>
    <row customHeight="1" ht="12.75" r="47" s="349">
      <c r="A47" s="365" t="n">
        <v>3</v>
      </c>
      <c r="B47" s="375" t="inlineStr">
        <is>
          <t>Aircraft Pfandbriefe</t>
        </is>
      </c>
      <c r="C47" s="413" t="n"/>
      <c r="D47" s="414">
        <f>AktQuartKurz&amp;" "&amp;AktJahr</f>
        <v/>
      </c>
      <c r="E47" s="368" t="n"/>
      <c r="F47" s="415">
        <f>AktQuartKurz&amp;" "&amp;(AktJahr-1)</f>
        <v/>
      </c>
    </row>
    <row customHeight="1" ht="12.75" r="48" s="349">
      <c r="A48" s="365" t="n">
        <v>3</v>
      </c>
      <c r="B48" s="416" t="n"/>
      <c r="C48" s="428" t="n"/>
      <c r="D48" s="417" t="inlineStr">
        <is>
          <t>Pfandbriefe outstanding</t>
        </is>
      </c>
      <c r="E48" s="418" t="inlineStr">
        <is>
          <t>Cover pool</t>
        </is>
      </c>
      <c r="F48" s="417">
        <f>D48</f>
        <v/>
      </c>
      <c r="G48" s="418">
        <f>E48</f>
        <v/>
      </c>
    </row>
    <row customHeight="1" ht="12.75" r="49" s="349">
      <c r="A49" s="365" t="n">
        <v>3</v>
      </c>
      <c r="B49" s="419" t="inlineStr">
        <is>
          <t>Maturity:</t>
        </is>
      </c>
      <c r="C49" s="393" t="n"/>
      <c r="D49" s="420">
        <f>Einheit_Waehrung</f>
        <v/>
      </c>
      <c r="E49" s="421">
        <f>D49</f>
        <v/>
      </c>
      <c r="F49" s="420">
        <f>D49</f>
        <v/>
      </c>
      <c r="G49" s="421">
        <f>E49</f>
        <v/>
      </c>
    </row>
    <row customHeight="1" ht="12.8" r="50" s="349">
      <c r="A50" s="365" t="n">
        <v>3</v>
      </c>
      <c r="B50" s="422" t="inlineStr">
        <is>
          <t>&lt;= 0,5 years</t>
        </is>
      </c>
      <c r="C50" s="423" t="n"/>
      <c r="D50" s="424" t="n"/>
      <c r="E50" s="425" t="n"/>
      <c r="F50" s="424" t="n"/>
      <c r="G50" s="425" t="n"/>
    </row>
    <row customHeight="1" ht="12.8" r="51" s="349">
      <c r="A51" s="365" t="n">
        <v>3</v>
      </c>
      <c r="B51" s="422" t="inlineStr">
        <is>
          <t>&gt; 0,5 years and &lt;= 1 year</t>
        </is>
      </c>
      <c r="C51" s="423" t="n"/>
      <c r="D51" s="424" t="n"/>
      <c r="E51" s="425" t="n"/>
      <c r="F51" s="424" t="n"/>
      <c r="G51" s="425" t="n"/>
    </row>
    <row customHeight="1" ht="12.8" r="52" s="349">
      <c r="A52" s="365" t="n">
        <v>3</v>
      </c>
      <c r="B52" s="422" t="inlineStr">
        <is>
          <t>&gt; 1  year and &lt;= 1,5 years</t>
        </is>
      </c>
      <c r="C52" s="423" t="n"/>
      <c r="D52" s="424" t="n"/>
      <c r="E52" s="425" t="n"/>
      <c r="F52" s="424" t="n"/>
      <c r="G52" s="425" t="n"/>
    </row>
    <row customHeight="1" ht="12.8" r="53" s="349">
      <c r="A53" s="365" t="n">
        <v>3</v>
      </c>
      <c r="B53" s="422" t="inlineStr">
        <is>
          <t>&gt; 1,5 years and &lt;= 2 years</t>
        </is>
      </c>
      <c r="C53" s="422" t="n"/>
      <c r="D53" s="426" t="n"/>
      <c r="E53" s="427" t="n"/>
      <c r="F53" s="426" t="n"/>
      <c r="G53" s="427" t="n"/>
    </row>
    <row customHeight="1" ht="12.8" r="54" s="349">
      <c r="A54" s="365" t="n">
        <v>3</v>
      </c>
      <c r="B54" s="422" t="inlineStr">
        <is>
          <t>&gt; 2 years and &lt;= 3 years</t>
        </is>
      </c>
      <c r="C54" s="422" t="n"/>
      <c r="D54" s="426" t="n"/>
      <c r="E54" s="427" t="n"/>
      <c r="F54" s="426" t="n"/>
      <c r="G54" s="427" t="n"/>
    </row>
    <row customHeight="1" ht="12.8" r="55" s="349">
      <c r="A55" s="365" t="n">
        <v>3</v>
      </c>
      <c r="B55" s="422" t="inlineStr">
        <is>
          <t>&gt; 3 years and &lt;= 4 years</t>
        </is>
      </c>
      <c r="C55" s="422" t="n"/>
      <c r="D55" s="426" t="n"/>
      <c r="E55" s="427" t="n"/>
      <c r="F55" s="426" t="n"/>
      <c r="G55" s="427" t="n"/>
    </row>
    <row customHeight="1" ht="12.8" r="56" s="349">
      <c r="A56" s="365" t="n">
        <v>3</v>
      </c>
      <c r="B56" s="422" t="inlineStr">
        <is>
          <t>&gt; 4 years and &lt;= 5 years</t>
        </is>
      </c>
      <c r="C56" s="422" t="n"/>
      <c r="D56" s="426" t="n"/>
      <c r="E56" s="427" t="n"/>
      <c r="F56" s="426" t="n"/>
      <c r="G56" s="427" t="n"/>
    </row>
    <row customHeight="1" ht="12.8" r="57" s="349">
      <c r="A57" s="365" t="n">
        <v>3</v>
      </c>
      <c r="B57" s="422" t="inlineStr">
        <is>
          <t>&gt; 5 years and &lt;= 10 years</t>
        </is>
      </c>
      <c r="C57" s="423" t="n"/>
      <c r="D57" s="424" t="n"/>
      <c r="E57" s="425" t="n"/>
      <c r="F57" s="424" t="n"/>
      <c r="G57" s="425" t="n"/>
    </row>
    <row customHeight="1" ht="12.8" r="58" s="349">
      <c r="A58" s="365" t="n">
        <v>3</v>
      </c>
      <c r="B58" s="422" t="inlineStr">
        <is>
          <t>&gt; 10 years</t>
        </is>
      </c>
      <c r="C58" s="423" t="n"/>
      <c r="D58" s="426" t="n"/>
      <c r="E58" s="427" t="n"/>
      <c r="F58" s="426" t="n"/>
      <c r="G58" s="427" t="n"/>
    </row>
    <row customHeight="1" ht="12.75" r="59" s="349">
      <c r="B59" s="348" t="n"/>
      <c r="C59" s="348" t="n"/>
      <c r="D59" s="348" t="n"/>
      <c r="E59" s="348" t="n"/>
      <c r="F59" s="348" t="n"/>
      <c r="G59" s="348" t="n"/>
    </row>
    <row customHeight="1" ht="20.1" r="60" s="349">
      <c r="B60" s="429">
        <f>IF(INT(AktJahrMonat)&gt;201503,"","Note: From second quarter 2014 the maturity buckets up to 2 years have been rearranged. Therefore the data for the previous year are not displayed.")</f>
        <v/>
      </c>
    </row>
    <row customHeight="1" ht="6" r="61" s="349"/>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c r="A2" s="348" t="n"/>
      <c r="B2" s="430" t="inlineStr">
        <is>
          <t>Publication according to section 28 para. 2 no. 1 a  Pfandbrief Act, section 28  para. 3 no. 1 Pfandbrief Act 
and section 28 para. 4 no. 1 a  Pfandbrief Act</t>
        </is>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431" t="inlineStr">
        <is>
          <t>Mortgage loans used as cover for Mortgage Pfandbriefe according to their amount in tranches</t>
        </is>
      </c>
      <c r="C4" s="431" t="n"/>
      <c r="D4" s="431" t="n"/>
      <c r="E4" s="431"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432">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c r="A7" s="365" t="n">
        <v>0</v>
      </c>
      <c r="B7" s="433" t="inlineStr">
        <is>
          <t>Cover Assets</t>
        </is>
      </c>
      <c r="C7" s="433" t="n"/>
      <c r="D7" s="434">
        <f>AktQuartKurz&amp;" "&amp;AktJahr</f>
        <v/>
      </c>
      <c r="E7" s="434">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c r="A8" s="365" t="n">
        <v>0</v>
      </c>
      <c r="B8" s="435" t="n"/>
      <c r="C8" s="435" t="n"/>
      <c r="D8" s="436">
        <f>Einheit_Waehrung</f>
        <v/>
      </c>
      <c r="E8" s="436">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65" t="n">
        <v>0</v>
      </c>
      <c r="B9" s="437" t="inlineStr">
        <is>
          <t>up to 300,000 Euros</t>
        </is>
      </c>
      <c r="C9" s="437" t="n"/>
      <c r="D9" s="424" t="n">
        <v>3921.305594</v>
      </c>
      <c r="E9" s="438" t="n">
        <v>3612.189828</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c r="A10" s="365" t="n">
        <v>0</v>
      </c>
      <c r="B10" s="439" t="inlineStr">
        <is>
          <t>more than 300,000 Euros up to 1 mn. Euros</t>
        </is>
      </c>
      <c r="C10" s="439" t="n"/>
      <c r="D10" s="426" t="n">
        <v>1234.269567</v>
      </c>
      <c r="E10" s="440" t="n">
        <v>1096.362478</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c r="A11" s="365" t="n">
        <v>0</v>
      </c>
      <c r="B11" s="439" t="inlineStr">
        <is>
          <t>more than 1 mn. Euros up to 10 mn. Euros</t>
        </is>
      </c>
      <c r="C11" s="439" t="n"/>
      <c r="D11" s="426" t="n">
        <v>719.46836</v>
      </c>
      <c r="E11" s="440" t="n">
        <v>668.194067</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c r="A12" s="365" t="n">
        <v>0</v>
      </c>
      <c r="B12" s="439" t="inlineStr">
        <is>
          <t>more than 10 mn. Euros</t>
        </is>
      </c>
      <c r="C12" s="439" t="n"/>
      <c r="D12" s="426" t="n">
        <v>21.33841</v>
      </c>
      <c r="E12" s="440" t="n">
        <v>21.33841</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c r="A13" s="365" t="n">
        <v>0</v>
      </c>
      <c r="B13" s="441" t="inlineStr">
        <is>
          <t>Total</t>
        </is>
      </c>
      <c r="C13" s="441" t="n"/>
      <c r="D13" s="426">
        <f>SUM(D9:D12)</f>
        <v/>
      </c>
      <c r="E13" s="440">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42">
      <c r="B16" s="432" t="inlineStr">
        <is>
          <t>Cover Assets used to secure public Pfandbriefe according to their amount in tranches</t>
        </is>
      </c>
    </row>
    <row customFormat="1" customHeight="1" ht="12.75" r="17" s="442">
      <c r="B17" s="432">
        <f>UebInstitutQuartal</f>
        <v/>
      </c>
    </row>
    <row customHeight="1" ht="12.75" r="18" s="349">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c r="A19" s="365" t="n">
        <v>1</v>
      </c>
      <c r="B19" s="433" t="inlineStr">
        <is>
          <t>Cover Assets</t>
        </is>
      </c>
      <c r="C19" s="433" t="n"/>
      <c r="D19" s="443">
        <f>AktQuartKurz&amp;" "&amp;AktJahr</f>
        <v/>
      </c>
      <c r="E19" s="434">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c r="A20" s="365" t="n">
        <v>1</v>
      </c>
      <c r="B20" s="435" t="n"/>
      <c r="C20" s="435" t="n"/>
      <c r="D20" s="436">
        <f>Einheit_Waehrung</f>
        <v/>
      </c>
      <c r="E20" s="436">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c r="A21" s="365" t="n">
        <v>1</v>
      </c>
      <c r="B21" s="437" t="inlineStr">
        <is>
          <t>up to 10 mn. Euros</t>
        </is>
      </c>
      <c r="C21" s="437" t="n"/>
      <c r="D21" s="424" t="n">
        <v>115.182364</v>
      </c>
      <c r="E21" s="425" t="n">
        <v>131.803257</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c r="A22" s="365" t="n">
        <v>1</v>
      </c>
      <c r="B22" s="439" t="inlineStr">
        <is>
          <t>more than 10 mn. Euros up to 100 mn. Euros</t>
        </is>
      </c>
      <c r="C22" s="439" t="n"/>
      <c r="D22" s="426" t="n">
        <v>184.605821</v>
      </c>
      <c r="E22" s="440" t="n">
        <v>187.92392</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c r="A23" s="365" t="n">
        <v>1</v>
      </c>
      <c r="B23" s="439" t="inlineStr">
        <is>
          <t>more than 100 mn. Euros</t>
        </is>
      </c>
      <c r="C23" s="444" t="n"/>
      <c r="D23" s="445" t="n">
        <v>0</v>
      </c>
      <c r="E23" s="446" t="n">
        <v>0</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c r="A24" s="365" t="n">
        <v>1</v>
      </c>
      <c r="B24" s="441" t="inlineStr">
        <is>
          <t>Total</t>
        </is>
      </c>
      <c r="C24" s="441" t="n"/>
      <c r="D24" s="426">
        <f>SUM(D21:D23)</f>
        <v/>
      </c>
      <c r="E24" s="440">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42">
      <c r="B28" s="432" t="inlineStr">
        <is>
          <t>Cover Assets used to secure Ship Pfandbriefe according to their amount in tranches</t>
        </is>
      </c>
    </row>
    <row customFormat="1" customHeight="1" ht="12.75" r="29" s="442">
      <c r="B29" s="432">
        <f>UebInstitutQuartal</f>
        <v/>
      </c>
    </row>
    <row customHeight="1" ht="12.75" r="30" s="349">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c r="A31" s="365" t="n">
        <v>2</v>
      </c>
      <c r="B31" s="433" t="inlineStr">
        <is>
          <t>Cover Assets</t>
        </is>
      </c>
      <c r="C31" s="433" t="n"/>
      <c r="D31" s="443">
        <f>AktQuartKurz&amp;" "&amp;AktJahr</f>
        <v/>
      </c>
      <c r="E31" s="434">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c r="A32" s="365" t="n">
        <v>2</v>
      </c>
      <c r="B32" s="435" t="n"/>
      <c r="C32" s="435" t="n"/>
      <c r="D32" s="436">
        <f>Einheit_Waehrung</f>
        <v/>
      </c>
      <c r="E32" s="436">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c r="A33" s="365" t="n">
        <v>2</v>
      </c>
      <c r="B33" s="437" t="inlineStr">
        <is>
          <t>up to 500,000 Euros</t>
        </is>
      </c>
      <c r="C33" s="437" t="n"/>
      <c r="D33" s="424" t="n">
        <v>0</v>
      </c>
      <c r="E33" s="425" t="n">
        <v>0</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c r="A34" s="365" t="n">
        <v>2</v>
      </c>
      <c r="B34" s="439" t="inlineStr">
        <is>
          <t>more than 500,000 Euros up to 5 mn. Euros</t>
        </is>
      </c>
      <c r="C34" s="439" t="n"/>
      <c r="D34" s="426" t="n">
        <v>0</v>
      </c>
      <c r="E34" s="440" t="n">
        <v>0</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c r="A35" s="365" t="n">
        <v>2</v>
      </c>
      <c r="B35" s="439" t="inlineStr">
        <is>
          <t>more than 5 mn. Euros</t>
        </is>
      </c>
      <c r="C35" s="444" t="n"/>
      <c r="D35" s="445" t="n">
        <v>0</v>
      </c>
      <c r="E35" s="446" t="n">
        <v>0</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c r="A36" s="365" t="n">
        <v>2</v>
      </c>
      <c r="B36" s="441" t="inlineStr">
        <is>
          <t>Total</t>
        </is>
      </c>
      <c r="C36" s="441" t="n"/>
      <c r="D36" s="426">
        <f>SUM(D33:D35)</f>
        <v/>
      </c>
      <c r="E36" s="440">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42">
      <c r="B40" s="432" t="inlineStr">
        <is>
          <t>Cover Assets used to secure Aircraft Pfandbriefe according to their amount in tranches</t>
        </is>
      </c>
    </row>
    <row customFormat="1" customHeight="1" ht="12.75" r="41" s="442">
      <c r="B41" s="432">
        <f>UebInstitutQuartal</f>
        <v/>
      </c>
    </row>
    <row customHeight="1" ht="12.75" r="42" s="349">
      <c r="A42" s="348" t="n"/>
      <c r="B42" s="348" t="n"/>
      <c r="C42" s="348" t="n"/>
      <c r="D42" s="348" t="n"/>
      <c r="E42" s="348" t="n"/>
    </row>
    <row customHeight="1" ht="12.75" r="43" s="349">
      <c r="A43" s="365" t="n">
        <v>3</v>
      </c>
      <c r="B43" s="433" t="inlineStr">
        <is>
          <t>Cover Assets</t>
        </is>
      </c>
      <c r="C43" s="433" t="n"/>
      <c r="D43" s="434">
        <f>AktQuartKurz&amp;" "&amp;AktJahr</f>
        <v/>
      </c>
      <c r="E43" s="434">
        <f>AktQuartKurz&amp;" "&amp;(AktJahr-1)</f>
        <v/>
      </c>
    </row>
    <row customHeight="1" ht="12.75" r="44" s="349">
      <c r="A44" s="365" t="n">
        <v>3</v>
      </c>
      <c r="B44" s="435" t="n"/>
      <c r="C44" s="435" t="n"/>
      <c r="D44" s="436">
        <f>Einheit_Waehrung</f>
        <v/>
      </c>
      <c r="E44" s="436">
        <f>D44</f>
        <v/>
      </c>
    </row>
    <row customHeight="1" ht="12.75" r="45" s="349">
      <c r="A45" s="365" t="n">
        <v>3</v>
      </c>
      <c r="B45" s="437" t="inlineStr">
        <is>
          <t>up to 500,000 Euros</t>
        </is>
      </c>
      <c r="C45" s="437" t="n"/>
      <c r="D45" s="424" t="n">
        <v>0</v>
      </c>
      <c r="E45" s="438" t="n">
        <v>0</v>
      </c>
    </row>
    <row customHeight="1" ht="12.75" r="46" s="349">
      <c r="A46" s="365" t="n">
        <v>3</v>
      </c>
      <c r="B46" s="439" t="inlineStr">
        <is>
          <t>more than 500,000 Euros up to 5 mn. Euros</t>
        </is>
      </c>
      <c r="C46" s="439" t="n"/>
      <c r="D46" s="426" t="n">
        <v>0</v>
      </c>
      <c r="E46" s="440" t="n">
        <v>0</v>
      </c>
    </row>
    <row customHeight="1" ht="12.75" r="47" s="349">
      <c r="A47" s="365" t="n">
        <v>3</v>
      </c>
      <c r="B47" s="439" t="inlineStr">
        <is>
          <t>more than 5 mn. Euros</t>
        </is>
      </c>
      <c r="C47" s="439" t="n"/>
      <c r="D47" s="426" t="n">
        <v>0</v>
      </c>
      <c r="E47" s="440" t="n">
        <v>0</v>
      </c>
    </row>
    <row customHeight="1" ht="12.75" r="48" s="349">
      <c r="A48" s="365" t="n">
        <v>3</v>
      </c>
      <c r="B48" s="441" t="inlineStr">
        <is>
          <t>Total</t>
        </is>
      </c>
      <c r="C48" s="441" t="n"/>
      <c r="D48" s="426">
        <f>SUM(D45:D47)</f>
        <v/>
      </c>
      <c r="E48" s="440">
        <f>SUM(E45:E47)</f>
        <v/>
      </c>
    </row>
    <row customHeight="1" ht="12.75" r="49" s="349">
      <c r="B49" s="348" t="n"/>
      <c r="C49" s="348" t="n"/>
      <c r="D49" s="348" t="n"/>
      <c r="E49" s="348" t="n"/>
    </row>
    <row customHeight="1" hidden="1" ht="12.75" r="50" s="349">
      <c r="B50" s="348" t="n"/>
      <c r="C50" s="348" t="n"/>
      <c r="D50" s="348" t="n"/>
      <c r="E50" s="348" t="n"/>
    </row>
    <row customHeight="1" hidden="1" ht="12.75" r="51" s="349">
      <c r="B51" s="348" t="n"/>
      <c r="C51" s="348" t="n"/>
      <c r="D51" s="348" t="n"/>
      <c r="E51" s="348" t="n"/>
    </row>
    <row customHeight="1" ht="20.1" r="52" s="349">
      <c r="B52" s="447">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c r="A1" t="inlineStr"/>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c r="B2" s="348" t="n"/>
      <c r="C2" s="361" t="inlineStr">
        <is>
          <t>Publication according to section 28 para. 2 no. 1 b, c and no. 2 Pfandbrief Act</t>
        </is>
      </c>
      <c r="D2" s="348" t="n"/>
      <c r="E2" s="348" t="n"/>
      <c r="F2" s="348" t="n"/>
      <c r="G2" s="348" t="n"/>
      <c r="H2" s="348" t="n"/>
      <c r="I2" s="348" t="n"/>
      <c r="J2" s="348" t="n"/>
      <c r="K2" s="348" t="n"/>
      <c r="L2" s="348" t="n"/>
      <c r="M2" s="348" t="n"/>
      <c r="N2" s="348" t="n"/>
      <c r="O2" s="348" t="n"/>
      <c r="P2" s="348" t="n"/>
      <c r="Q2" s="348" t="n"/>
      <c r="R2" s="348" t="n"/>
      <c r="S2" s="348" t="n"/>
      <c r="T2" s="348" t="n"/>
    </row>
    <row customHeight="1" ht="12.75" r="3" s="349">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c r="B4" s="348" t="n"/>
      <c r="C4" s="448" t="inlineStr">
        <is>
          <t>Volume of claims used to cover Mortgage Pfandbriefe according to states in which the real property is located,</t>
        </is>
      </c>
      <c r="D4" s="449" t="n"/>
      <c r="E4" s="449" t="n"/>
      <c r="F4" s="449" t="n"/>
      <c r="G4" s="449" t="n"/>
      <c r="H4" s="449" t="n"/>
      <c r="I4" s="449" t="n"/>
      <c r="J4" s="348" t="n"/>
      <c r="K4" s="348" t="n"/>
      <c r="L4" s="449" t="n"/>
      <c r="M4" s="348" t="n"/>
      <c r="N4" s="348" t="n"/>
      <c r="O4" s="348" t="n"/>
      <c r="P4" s="348" t="n"/>
      <c r="Q4" s="348" t="n"/>
      <c r="R4" s="348" t="n"/>
      <c r="S4" s="348" t="n"/>
      <c r="T4" s="348" t="n"/>
    </row>
    <row customHeight="1" ht="12.75" r="5" s="349">
      <c r="B5" s="348" t="n"/>
      <c r="C5" s="448" t="inlineStr">
        <is>
          <t>according to property type and the total amount of payments in arrears for at least 90 days</t>
        </is>
      </c>
      <c r="D5" s="449" t="n"/>
      <c r="E5" s="449" t="n"/>
      <c r="F5" s="449" t="n"/>
      <c r="G5" s="449" t="n"/>
      <c r="H5" s="449" t="n"/>
      <c r="I5" s="449" t="n"/>
      <c r="J5" s="348" t="n"/>
      <c r="K5" s="348" t="n"/>
      <c r="L5" s="449" t="n"/>
      <c r="M5" s="348" t="n"/>
      <c r="N5" s="348" t="n"/>
      <c r="O5" s="348" t="n"/>
      <c r="P5" s="348" t="n"/>
      <c r="Q5" s="348" t="n"/>
      <c r="R5" s="348" t="n"/>
      <c r="S5" s="348" t="n"/>
      <c r="T5" s="348" t="n"/>
    </row>
    <row customHeight="1" ht="12.75" r="6" s="349">
      <c r="B6" s="348" t="n"/>
      <c r="C6" s="448" t="inlineStr">
        <is>
          <t>as well as the total amount of these claims inasmuch as the respective amount in arrears is at least 5 percent of the claim</t>
        </is>
      </c>
      <c r="D6" s="449" t="n"/>
      <c r="E6" s="449" t="n"/>
      <c r="F6" s="449" t="n"/>
      <c r="G6" s="449" t="n"/>
      <c r="H6" s="449" t="n"/>
      <c r="I6" s="449" t="n"/>
      <c r="J6" s="348" t="n"/>
      <c r="K6" s="348" t="n"/>
      <c r="L6" s="449" t="n"/>
      <c r="M6" s="348" t="n"/>
      <c r="N6" s="348" t="n"/>
      <c r="O6" s="348" t="n"/>
      <c r="P6" s="348" t="n"/>
      <c r="Q6" s="348" t="n"/>
      <c r="R6" s="348" t="n"/>
      <c r="S6" s="348" t="n"/>
      <c r="T6" s="348" t="n"/>
    </row>
    <row customHeight="1" ht="15" r="7" s="349">
      <c r="B7" s="348" t="n"/>
      <c r="C7" s="448">
        <f>UebInstitutQuartal</f>
        <v/>
      </c>
      <c r="D7" s="449" t="n"/>
      <c r="E7" s="449" t="n"/>
      <c r="F7" s="449" t="n"/>
      <c r="G7" s="449" t="n"/>
      <c r="H7" s="449" t="n"/>
      <c r="I7" s="449" t="n"/>
      <c r="J7" s="348" t="n"/>
      <c r="K7" s="348" t="n"/>
      <c r="L7" s="449" t="n"/>
      <c r="M7" s="348" t="n"/>
      <c r="N7" s="348" t="n"/>
      <c r="O7" s="348" t="n"/>
      <c r="P7" s="348" t="n"/>
      <c r="Q7" s="348" t="n"/>
      <c r="R7" s="348" t="n"/>
      <c r="S7" s="348" t="n"/>
      <c r="T7" s="348" t="n"/>
    </row>
    <row customHeight="1" ht="12.75" r="8" s="349">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c r="B9" s="348" t="n"/>
      <c r="C9" s="408" t="n"/>
      <c r="D9" s="408" t="n"/>
      <c r="E9" s="450" t="inlineStr">
        <is>
          <t>Cover assets</t>
        </is>
      </c>
      <c r="F9" s="451" t="n"/>
      <c r="G9" s="451" t="n"/>
      <c r="H9" s="451" t="n"/>
      <c r="I9" s="451" t="n"/>
      <c r="J9" s="451" t="n"/>
      <c r="K9" s="451" t="n"/>
      <c r="L9" s="451" t="n"/>
      <c r="M9" s="451" t="n"/>
      <c r="N9" s="451" t="n"/>
      <c r="O9" s="451" t="n"/>
      <c r="P9" s="451" t="n"/>
      <c r="Q9" s="451" t="n"/>
      <c r="R9" s="451" t="n"/>
      <c r="S9" s="452" t="n"/>
      <c r="T9" s="452" t="n"/>
    </row>
    <row customHeight="1" ht="9" r="10" s="349">
      <c r="B10" s="348" t="n"/>
      <c r="C10" s="394" t="n"/>
      <c r="D10" s="394" t="n"/>
      <c r="E10" s="453" t="n"/>
      <c r="F10" s="435" t="n"/>
      <c r="G10" s="435" t="n"/>
      <c r="H10" s="435" t="n"/>
      <c r="I10" s="435" t="n"/>
      <c r="J10" s="435" t="n"/>
      <c r="K10" s="435" t="n"/>
      <c r="L10" s="435" t="n"/>
      <c r="M10" s="435" t="n"/>
      <c r="N10" s="435" t="n"/>
      <c r="O10" s="435" t="n"/>
      <c r="P10" s="435" t="n"/>
      <c r="Q10" s="435" t="n"/>
      <c r="R10" s="435" t="n"/>
      <c r="S10" s="454" t="inlineStr">
        <is>
          <t>Total amount of payments in arrears for at least 90 days</t>
        </is>
      </c>
      <c r="T10" s="455" t="inlineStr">
        <is>
          <t>Total amount of these 
claims inasmuch as 
the respective amount 
in arrears is at least 
5 percent of the claim</t>
        </is>
      </c>
    </row>
    <row customHeight="1" ht="11.45" r="11" s="349">
      <c r="B11" s="348" t="n"/>
      <c r="C11" s="394" t="n"/>
      <c r="D11" s="394" t="n"/>
      <c r="E11" s="456" t="inlineStr">
        <is>
          <t>Total</t>
        </is>
      </c>
      <c r="F11" s="457" t="inlineStr">
        <is>
          <t>thereof</t>
        </is>
      </c>
      <c r="G11" s="458" t="n"/>
      <c r="H11" s="458" t="n"/>
      <c r="I11" s="458" t="n"/>
      <c r="J11" s="458" t="n"/>
      <c r="K11" s="458" t="n"/>
      <c r="L11" s="459" t="n"/>
      <c r="M11" s="458" t="n"/>
      <c r="N11" s="460" t="n"/>
      <c r="O11" s="460" t="n"/>
      <c r="P11" s="460" t="n"/>
      <c r="Q11" s="460" t="n"/>
      <c r="R11" s="461" t="n"/>
      <c r="S11" s="462" t="n"/>
      <c r="T11" s="463" t="n"/>
    </row>
    <row customHeight="1" ht="11.45" r="12" s="349">
      <c r="B12" s="348" t="n"/>
      <c r="C12" s="394" t="n"/>
      <c r="D12" s="394" t="n"/>
      <c r="E12" s="464" t="n"/>
      <c r="F12" s="465" t="inlineStr">
        <is>
          <t>Residential</t>
        </is>
      </c>
      <c r="G12" s="466" t="n"/>
      <c r="H12" s="466" t="n"/>
      <c r="I12" s="466" t="n"/>
      <c r="J12" s="466" t="n"/>
      <c r="K12" s="467" t="n"/>
      <c r="L12" s="465" t="inlineStr">
        <is>
          <t>Commercial</t>
        </is>
      </c>
      <c r="M12" s="466" t="n"/>
      <c r="N12" s="466" t="n"/>
      <c r="O12" s="466" t="n"/>
      <c r="P12" s="466" t="n"/>
      <c r="Q12" s="468" t="n"/>
      <c r="R12" s="469" t="n"/>
      <c r="S12" s="462" t="n"/>
      <c r="T12" s="463" t="n"/>
    </row>
    <row customHeight="1" ht="11.45" r="13" s="349">
      <c r="B13" s="348" t="n"/>
      <c r="C13" s="394" t="n"/>
      <c r="D13" s="394" t="n"/>
      <c r="E13" s="464" t="n"/>
      <c r="F13" s="470" t="inlineStr">
        <is>
          <t>Total</t>
        </is>
      </c>
      <c r="G13" s="471" t="inlineStr">
        <is>
          <t>thereof</t>
        </is>
      </c>
      <c r="H13" s="472" t="n"/>
      <c r="I13" s="472" t="n"/>
      <c r="J13" s="472" t="n"/>
      <c r="K13" s="472" t="n"/>
      <c r="L13" s="473" t="inlineStr">
        <is>
          <t>Total</t>
        </is>
      </c>
      <c r="M13" s="471" t="inlineStr">
        <is>
          <t>thereof</t>
        </is>
      </c>
      <c r="N13" s="474" t="n"/>
      <c r="O13" s="474" t="n"/>
      <c r="P13" s="474" t="n"/>
      <c r="Q13" s="474" t="n"/>
      <c r="R13" s="475" t="n"/>
      <c r="S13" s="462" t="n"/>
      <c r="T13" s="463" t="n"/>
    </row>
    <row customHeight="1" ht="43.9" r="14" s="349">
      <c r="B14" s="348" t="n"/>
      <c r="C14" s="394" t="n"/>
      <c r="D14" s="394" t="n"/>
      <c r="E14" s="476" t="n"/>
      <c r="F14" s="477" t="n"/>
      <c r="G14" s="478" t="inlineStr">
        <is>
          <t>Apartments</t>
        </is>
      </c>
      <c r="H14" s="479" t="inlineStr">
        <is>
          <t>Single-and two-family houses</t>
        </is>
      </c>
      <c r="I14" s="479" t="inlineStr">
        <is>
          <t>Multiple-family houses</t>
        </is>
      </c>
      <c r="J14" s="480" t="inlineStr">
        <is>
          <t>Buildings under construction</t>
        </is>
      </c>
      <c r="K14" s="479" t="inlineStr">
        <is>
          <t>Building land</t>
        </is>
      </c>
      <c r="L14" s="481" t="n"/>
      <c r="M14" s="478" t="inlineStr">
        <is>
          <t>Office buildings</t>
        </is>
      </c>
      <c r="N14" s="479" t="inlineStr">
        <is>
          <t>Retail buildings</t>
        </is>
      </c>
      <c r="O14" s="479" t="inlineStr">
        <is>
          <t>Industrial buildings</t>
        </is>
      </c>
      <c r="P14" s="480" t="inlineStr">
        <is>
          <t>other commercially used buildings</t>
        </is>
      </c>
      <c r="Q14" s="480" t="inlineStr">
        <is>
          <t>Buildings under construction</t>
        </is>
      </c>
      <c r="R14" s="479" t="inlineStr">
        <is>
          <t>Building land</t>
        </is>
      </c>
      <c r="S14" s="482" t="n"/>
      <c r="T14" s="483" t="n"/>
    </row>
    <row customHeight="1" ht="12.75" r="15" s="349">
      <c r="B15" s="439" t="inlineStr">
        <is>
          <t>Id</t>
        </is>
      </c>
      <c r="C15" s="484" t="inlineStr">
        <is>
          <t>State</t>
        </is>
      </c>
      <c r="D15" s="485">
        <f>AktQuartKurz</f>
        <v/>
      </c>
      <c r="E15" s="486">
        <f>Einheit_Waehrung</f>
        <v/>
      </c>
      <c r="F15" s="486">
        <f>E15</f>
        <v/>
      </c>
      <c r="G15" s="486">
        <f>E15</f>
        <v/>
      </c>
      <c r="H15" s="486">
        <f>E15</f>
        <v/>
      </c>
      <c r="I15" s="486">
        <f>E15</f>
        <v/>
      </c>
      <c r="J15" s="486">
        <f>E15</f>
        <v/>
      </c>
      <c r="K15" s="486">
        <f>E15</f>
        <v/>
      </c>
      <c r="L15" s="486">
        <f>E15</f>
        <v/>
      </c>
      <c r="M15" s="486">
        <f>L15</f>
        <v/>
      </c>
      <c r="N15" s="486">
        <f>L15</f>
        <v/>
      </c>
      <c r="O15" s="486">
        <f>L15</f>
        <v/>
      </c>
      <c r="P15" s="486">
        <f>L15</f>
        <v/>
      </c>
      <c r="Q15" s="486">
        <f>L15</f>
        <v/>
      </c>
      <c r="R15" s="486">
        <f>L15</f>
        <v/>
      </c>
      <c r="S15" s="487">
        <f>E15</f>
        <v/>
      </c>
      <c r="T15" s="486">
        <f>E15</f>
        <v/>
      </c>
    </row>
    <row customHeight="1" ht="12.75" r="16" s="349">
      <c r="B16" s="361" t="inlineStr">
        <is>
          <t>$g</t>
        </is>
      </c>
      <c r="C16" s="488" t="inlineStr">
        <is>
          <t>Total - all states</t>
        </is>
      </c>
      <c r="D16" s="489">
        <f>"year "&amp;AktJahr</f>
        <v/>
      </c>
      <c r="E16" s="490">
        <f>F16+L16</f>
        <v/>
      </c>
      <c r="F16" s="490">
        <f>SUM(G16:K16)</f>
        <v/>
      </c>
      <c r="G16" s="490" t="n">
        <v>974.6062909999999</v>
      </c>
      <c r="H16" s="490" t="n">
        <v>2682.124867</v>
      </c>
      <c r="I16" s="490" t="n">
        <v>1480.297808</v>
      </c>
      <c r="J16" s="490" t="n">
        <v>0</v>
      </c>
      <c r="K16" s="490" t="n">
        <v>0</v>
      </c>
      <c r="L16" s="490">
        <f>SUM(M16:R16)</f>
        <v/>
      </c>
      <c r="M16" s="490" t="n">
        <v>405.863065</v>
      </c>
      <c r="N16" s="490" t="n">
        <v>142.954545</v>
      </c>
      <c r="O16" s="490" t="n">
        <v>40.685955</v>
      </c>
      <c r="P16" s="490" t="n">
        <v>169.849399</v>
      </c>
      <c r="Q16" s="490" t="n">
        <v>0</v>
      </c>
      <c r="R16" s="490" t="n">
        <v>0</v>
      </c>
      <c r="S16" s="491" t="n">
        <v>0</v>
      </c>
      <c r="T16" s="490" t="n">
        <v>0</v>
      </c>
    </row>
    <row customHeight="1" ht="12.75" r="17" s="349">
      <c r="B17" s="348" t="n"/>
      <c r="C17" s="484" t="n"/>
      <c r="D17" s="484">
        <f>"year "&amp;(AktJahr-1)</f>
        <v/>
      </c>
      <c r="E17" s="492">
        <f>F17+L17</f>
        <v/>
      </c>
      <c r="F17" s="492">
        <f>SUM(G17:K17)</f>
        <v/>
      </c>
      <c r="G17" s="492" t="n">
        <v>825.758614</v>
      </c>
      <c r="H17" s="492" t="n">
        <v>2388.629038</v>
      </c>
      <c r="I17" s="492" t="n">
        <v>1422.145021</v>
      </c>
      <c r="J17" s="492" t="n">
        <v>0</v>
      </c>
      <c r="K17" s="492" t="n">
        <v>0</v>
      </c>
      <c r="L17" s="492">
        <f>SUM(M17:R17)</f>
        <v/>
      </c>
      <c r="M17" s="492" t="n">
        <v>357.071284</v>
      </c>
      <c r="N17" s="492" t="n">
        <v>87.415441</v>
      </c>
      <c r="O17" s="492" t="n">
        <v>20.064945</v>
      </c>
      <c r="P17" s="492" t="n">
        <v>297.000438</v>
      </c>
      <c r="Q17" s="492" t="n">
        <v>0</v>
      </c>
      <c r="R17" s="492" t="n">
        <v>0</v>
      </c>
      <c r="S17" s="493" t="n">
        <v>0</v>
      </c>
      <c r="T17" s="492" t="n">
        <v>0</v>
      </c>
    </row>
    <row customHeight="1" ht="12.8" r="18" s="349">
      <c r="B18" s="361" t="inlineStr">
        <is>
          <t>DE</t>
        </is>
      </c>
      <c r="C18" s="488" t="inlineStr">
        <is>
          <t>Germany</t>
        </is>
      </c>
      <c r="D18" s="489">
        <f>$D$16</f>
        <v/>
      </c>
      <c r="E18" s="490">
        <f>F18+L18</f>
        <v/>
      </c>
      <c r="F18" s="490">
        <f>SUM(G18:K18)</f>
        <v/>
      </c>
      <c r="G18" s="490" t="n">
        <v>974.6062909999999</v>
      </c>
      <c r="H18" s="490" t="n">
        <v>2682.124867</v>
      </c>
      <c r="I18" s="490" t="n">
        <v>1480.297808</v>
      </c>
      <c r="J18" s="490" t="n">
        <v>0</v>
      </c>
      <c r="K18" s="490" t="n">
        <v>0</v>
      </c>
      <c r="L18" s="490">
        <f>SUM(M18:R18)</f>
        <v/>
      </c>
      <c r="M18" s="490" t="n">
        <v>405.863065</v>
      </c>
      <c r="N18" s="490" t="n">
        <v>142.954545</v>
      </c>
      <c r="O18" s="490" t="n">
        <v>40.685955</v>
      </c>
      <c r="P18" s="490" t="n">
        <v>169.849399</v>
      </c>
      <c r="Q18" s="490" t="n">
        <v>0</v>
      </c>
      <c r="R18" s="490" t="n">
        <v>0</v>
      </c>
      <c r="S18" s="491" t="n">
        <v>0</v>
      </c>
      <c r="T18" s="490" t="n">
        <v>0</v>
      </c>
    </row>
    <row customHeight="1" ht="12.8" r="19" s="349">
      <c r="B19" s="348" t="n"/>
      <c r="C19" s="484" t="n"/>
      <c r="D19" s="484">
        <f>$D$17</f>
        <v/>
      </c>
      <c r="E19" s="492">
        <f>F19+L19</f>
        <v/>
      </c>
      <c r="F19" s="492">
        <f>SUM(G19:K19)</f>
        <v/>
      </c>
      <c r="G19" s="492" t="n">
        <v>825.758614</v>
      </c>
      <c r="H19" s="492" t="n">
        <v>2388.629038</v>
      </c>
      <c r="I19" s="492" t="n">
        <v>1422.145021</v>
      </c>
      <c r="J19" s="492" t="n">
        <v>0</v>
      </c>
      <c r="K19" s="492" t="n">
        <v>0</v>
      </c>
      <c r="L19" s="492">
        <f>SUM(M19:R19)</f>
        <v/>
      </c>
      <c r="M19" s="492" t="n">
        <v>357.071284</v>
      </c>
      <c r="N19" s="492" t="n">
        <v>87.415441</v>
      </c>
      <c r="O19" s="492" t="n">
        <v>20.064945</v>
      </c>
      <c r="P19" s="492" t="n">
        <v>297.000438</v>
      </c>
      <c r="Q19" s="492" t="n">
        <v>0</v>
      </c>
      <c r="R19" s="492" t="n">
        <v>0</v>
      </c>
      <c r="S19" s="493" t="n">
        <v>0</v>
      </c>
      <c r="T19" s="492" t="n">
        <v>0</v>
      </c>
    </row>
    <row customHeight="1" ht="12.8" r="20" s="349">
      <c r="B20" s="494" t="inlineStr">
        <is>
          <t>HR</t>
        </is>
      </c>
      <c r="C20" s="488" t="inlineStr">
        <is>
          <t>Croatia</t>
        </is>
      </c>
      <c r="D20" s="489">
        <f>$D$16</f>
        <v/>
      </c>
      <c r="E20" s="490">
        <f>F20+L20</f>
        <v/>
      </c>
      <c r="F20" s="490">
        <f>SUM(G20:K20)</f>
        <v/>
      </c>
      <c r="G20" s="490" t="n">
        <v>0</v>
      </c>
      <c r="H20" s="490" t="n">
        <v>0</v>
      </c>
      <c r="I20" s="490" t="n">
        <v>0</v>
      </c>
      <c r="J20" s="490" t="n">
        <v>0</v>
      </c>
      <c r="K20" s="490" t="n">
        <v>0</v>
      </c>
      <c r="L20" s="490">
        <f>SUM(M20:R20)</f>
        <v/>
      </c>
      <c r="M20" s="490" t="n">
        <v>0</v>
      </c>
      <c r="N20" s="490" t="n">
        <v>0</v>
      </c>
      <c r="O20" s="490" t="n">
        <v>0</v>
      </c>
      <c r="P20" s="490" t="n">
        <v>0</v>
      </c>
      <c r="Q20" s="490" t="n">
        <v>0</v>
      </c>
      <c r="R20" s="490" t="n">
        <v>0</v>
      </c>
      <c r="S20" s="491" t="n">
        <v>0</v>
      </c>
      <c r="T20" s="490" t="n">
        <v>0</v>
      </c>
    </row>
    <row customHeight="1" ht="12.8" r="21" s="349">
      <c r="B21" s="348" t="n"/>
      <c r="C21" s="484" t="n"/>
      <c r="D21" s="484">
        <f>$D$17</f>
        <v/>
      </c>
      <c r="E21" s="492">
        <f>F21+L21</f>
        <v/>
      </c>
      <c r="F21" s="492">
        <f>SUM(G21:K21)</f>
        <v/>
      </c>
      <c r="G21" s="492" t="n">
        <v>0</v>
      </c>
      <c r="H21" s="492" t="n">
        <v>0</v>
      </c>
      <c r="I21" s="492" t="n">
        <v>0</v>
      </c>
      <c r="J21" s="492" t="n">
        <v>0</v>
      </c>
      <c r="K21" s="492" t="n">
        <v>0</v>
      </c>
      <c r="L21" s="492">
        <f>SUM(M21:R21)</f>
        <v/>
      </c>
      <c r="M21" s="492" t="n">
        <v>0</v>
      </c>
      <c r="N21" s="492" t="n">
        <v>0</v>
      </c>
      <c r="O21" s="492" t="n">
        <v>0</v>
      </c>
      <c r="P21" s="492" t="n">
        <v>0</v>
      </c>
      <c r="Q21" s="492" t="n">
        <v>0</v>
      </c>
      <c r="R21" s="492" t="n">
        <v>0</v>
      </c>
      <c r="S21" s="493" t="n">
        <v>0</v>
      </c>
      <c r="T21" s="492" t="n">
        <v>0</v>
      </c>
    </row>
    <row customHeight="1" ht="12.8" r="22" s="349">
      <c r="B22" s="494" t="inlineStr">
        <is>
          <t>AT</t>
        </is>
      </c>
      <c r="C22" s="488" t="inlineStr">
        <is>
          <t>Austria</t>
        </is>
      </c>
      <c r="D22" s="489">
        <f>$D$16</f>
        <v/>
      </c>
      <c r="E22" s="490">
        <f>F22+L22</f>
        <v/>
      </c>
      <c r="F22" s="490">
        <f>SUM(G22:K22)</f>
        <v/>
      </c>
      <c r="G22" s="490" t="n">
        <v>0</v>
      </c>
      <c r="H22" s="490" t="n">
        <v>0</v>
      </c>
      <c r="I22" s="490" t="n">
        <v>0</v>
      </c>
      <c r="J22" s="490" t="n">
        <v>0</v>
      </c>
      <c r="K22" s="490" t="n">
        <v>0</v>
      </c>
      <c r="L22" s="490">
        <f>SUM(M22:R22)</f>
        <v/>
      </c>
      <c r="M22" s="490" t="n">
        <v>0</v>
      </c>
      <c r="N22" s="490" t="n">
        <v>0</v>
      </c>
      <c r="O22" s="490" t="n">
        <v>0</v>
      </c>
      <c r="P22" s="490" t="n">
        <v>0</v>
      </c>
      <c r="Q22" s="490" t="n">
        <v>0</v>
      </c>
      <c r="R22" s="490" t="n">
        <v>0</v>
      </c>
      <c r="S22" s="491" t="n">
        <v>0</v>
      </c>
      <c r="T22" s="490" t="n">
        <v>0</v>
      </c>
    </row>
    <row customHeight="1" ht="12.8" r="23" s="349">
      <c r="B23" s="348" t="n"/>
      <c r="C23" s="484" t="n"/>
      <c r="D23" s="484">
        <f>$D$17</f>
        <v/>
      </c>
      <c r="E23" s="492">
        <f>F23+L23</f>
        <v/>
      </c>
      <c r="F23" s="492">
        <f>SUM(G23:K23)</f>
        <v/>
      </c>
      <c r="G23" s="492" t="n">
        <v>0</v>
      </c>
      <c r="H23" s="492" t="n">
        <v>0</v>
      </c>
      <c r="I23" s="492" t="n">
        <v>0</v>
      </c>
      <c r="J23" s="492" t="n">
        <v>0</v>
      </c>
      <c r="K23" s="492" t="n">
        <v>0</v>
      </c>
      <c r="L23" s="492">
        <f>SUM(M23:R23)</f>
        <v/>
      </c>
      <c r="M23" s="492" t="n">
        <v>0</v>
      </c>
      <c r="N23" s="492" t="n">
        <v>0</v>
      </c>
      <c r="O23" s="492" t="n">
        <v>0</v>
      </c>
      <c r="P23" s="492" t="n">
        <v>0</v>
      </c>
      <c r="Q23" s="492" t="n">
        <v>0</v>
      </c>
      <c r="R23" s="492" t="n">
        <v>0</v>
      </c>
      <c r="S23" s="493" t="n">
        <v>0</v>
      </c>
      <c r="T23" s="492" t="n">
        <v>0</v>
      </c>
    </row>
    <row customHeight="1" ht="12.8" r="24" s="349">
      <c r="B24" s="494" t="inlineStr">
        <is>
          <t>BE</t>
        </is>
      </c>
      <c r="C24" s="488" t="inlineStr">
        <is>
          <t>Belgium</t>
        </is>
      </c>
      <c r="D24" s="489">
        <f>$D$16</f>
        <v/>
      </c>
      <c r="E24" s="490">
        <f>F24+L24</f>
        <v/>
      </c>
      <c r="F24" s="490">
        <f>SUM(G24:K24)</f>
        <v/>
      </c>
      <c r="G24" s="490" t="n">
        <v>0</v>
      </c>
      <c r="H24" s="490" t="n">
        <v>0</v>
      </c>
      <c r="I24" s="490" t="n">
        <v>0</v>
      </c>
      <c r="J24" s="490" t="n">
        <v>0</v>
      </c>
      <c r="K24" s="490" t="n">
        <v>0</v>
      </c>
      <c r="L24" s="490">
        <f>SUM(M24:R24)</f>
        <v/>
      </c>
      <c r="M24" s="490" t="n">
        <v>0</v>
      </c>
      <c r="N24" s="490" t="n">
        <v>0</v>
      </c>
      <c r="O24" s="490" t="n">
        <v>0</v>
      </c>
      <c r="P24" s="490" t="n">
        <v>0</v>
      </c>
      <c r="Q24" s="490" t="n">
        <v>0</v>
      </c>
      <c r="R24" s="490" t="n">
        <v>0</v>
      </c>
      <c r="S24" s="491" t="n">
        <v>0</v>
      </c>
      <c r="T24" s="490" t="n">
        <v>0</v>
      </c>
    </row>
    <row customHeight="1" ht="12.8" r="25" s="349">
      <c r="B25" s="348" t="n"/>
      <c r="C25" s="484" t="n"/>
      <c r="D25" s="484">
        <f>$D$17</f>
        <v/>
      </c>
      <c r="E25" s="492">
        <f>F25+L25</f>
        <v/>
      </c>
      <c r="F25" s="492">
        <f>SUM(G25:K25)</f>
        <v/>
      </c>
      <c r="G25" s="492" t="n">
        <v>0</v>
      </c>
      <c r="H25" s="492" t="n">
        <v>0</v>
      </c>
      <c r="I25" s="492" t="n">
        <v>0</v>
      </c>
      <c r="J25" s="492" t="n">
        <v>0</v>
      </c>
      <c r="K25" s="492" t="n">
        <v>0</v>
      </c>
      <c r="L25" s="492">
        <f>SUM(M25:R25)</f>
        <v/>
      </c>
      <c r="M25" s="492" t="n">
        <v>0</v>
      </c>
      <c r="N25" s="492" t="n">
        <v>0</v>
      </c>
      <c r="O25" s="492" t="n">
        <v>0</v>
      </c>
      <c r="P25" s="492" t="n">
        <v>0</v>
      </c>
      <c r="Q25" s="492" t="n">
        <v>0</v>
      </c>
      <c r="R25" s="492" t="n">
        <v>0</v>
      </c>
      <c r="S25" s="493" t="n">
        <v>0</v>
      </c>
      <c r="T25" s="492" t="n">
        <v>0</v>
      </c>
    </row>
    <row customHeight="1" ht="12.8" r="26" s="349">
      <c r="B26" s="494" t="inlineStr">
        <is>
          <t>BG</t>
        </is>
      </c>
      <c r="C26" s="488" t="inlineStr">
        <is>
          <t>Bulgaria</t>
        </is>
      </c>
      <c r="D26" s="489">
        <f>$D$16</f>
        <v/>
      </c>
      <c r="E26" s="490">
        <f>F26+L26</f>
        <v/>
      </c>
      <c r="F26" s="490">
        <f>SUM(G26:K26)</f>
        <v/>
      </c>
      <c r="G26" s="490" t="n">
        <v>0</v>
      </c>
      <c r="H26" s="490" t="n">
        <v>0</v>
      </c>
      <c r="I26" s="490" t="n">
        <v>0</v>
      </c>
      <c r="J26" s="490" t="n">
        <v>0</v>
      </c>
      <c r="K26" s="490" t="n">
        <v>0</v>
      </c>
      <c r="L26" s="490">
        <f>SUM(M26:R26)</f>
        <v/>
      </c>
      <c r="M26" s="490" t="n">
        <v>0</v>
      </c>
      <c r="N26" s="490" t="n">
        <v>0</v>
      </c>
      <c r="O26" s="490" t="n">
        <v>0</v>
      </c>
      <c r="P26" s="490" t="n">
        <v>0</v>
      </c>
      <c r="Q26" s="490" t="n">
        <v>0</v>
      </c>
      <c r="R26" s="490" t="n">
        <v>0</v>
      </c>
      <c r="S26" s="491" t="n">
        <v>0</v>
      </c>
      <c r="T26" s="490" t="n">
        <v>0</v>
      </c>
    </row>
    <row customHeight="1" ht="12.8" r="27" s="349">
      <c r="B27" s="348" t="n"/>
      <c r="C27" s="484" t="n"/>
      <c r="D27" s="484">
        <f>$D$17</f>
        <v/>
      </c>
      <c r="E27" s="492">
        <f>F27+L27</f>
        <v/>
      </c>
      <c r="F27" s="492">
        <f>SUM(G27:K27)</f>
        <v/>
      </c>
      <c r="G27" s="492" t="n">
        <v>0</v>
      </c>
      <c r="H27" s="492" t="n">
        <v>0</v>
      </c>
      <c r="I27" s="492" t="n">
        <v>0</v>
      </c>
      <c r="J27" s="492" t="n">
        <v>0</v>
      </c>
      <c r="K27" s="492" t="n">
        <v>0</v>
      </c>
      <c r="L27" s="492">
        <f>SUM(M27:R27)</f>
        <v/>
      </c>
      <c r="M27" s="492" t="n">
        <v>0</v>
      </c>
      <c r="N27" s="492" t="n">
        <v>0</v>
      </c>
      <c r="O27" s="492" t="n">
        <v>0</v>
      </c>
      <c r="P27" s="492" t="n">
        <v>0</v>
      </c>
      <c r="Q27" s="492" t="n">
        <v>0</v>
      </c>
      <c r="R27" s="492" t="n">
        <v>0</v>
      </c>
      <c r="S27" s="493" t="n">
        <v>0</v>
      </c>
      <c r="T27" s="492" t="n">
        <v>0</v>
      </c>
    </row>
    <row customHeight="1" ht="12.8" r="28" s="349">
      <c r="B28" s="494" t="inlineStr">
        <is>
          <t>CY</t>
        </is>
      </c>
      <c r="C28" s="488" t="inlineStr">
        <is>
          <t>Cyprus</t>
        </is>
      </c>
      <c r="D28" s="489">
        <f>$D$16</f>
        <v/>
      </c>
      <c r="E28" s="490">
        <f>F28+L28</f>
        <v/>
      </c>
      <c r="F28" s="490">
        <f>SUM(G28:K28)</f>
        <v/>
      </c>
      <c r="G28" s="490" t="n">
        <v>0</v>
      </c>
      <c r="H28" s="490" t="n">
        <v>0</v>
      </c>
      <c r="I28" s="490" t="n">
        <v>0</v>
      </c>
      <c r="J28" s="490" t="n">
        <v>0</v>
      </c>
      <c r="K28" s="490" t="n">
        <v>0</v>
      </c>
      <c r="L28" s="490">
        <f>SUM(M28:R28)</f>
        <v/>
      </c>
      <c r="M28" s="490" t="n">
        <v>0</v>
      </c>
      <c r="N28" s="490" t="n">
        <v>0</v>
      </c>
      <c r="O28" s="490" t="n">
        <v>0</v>
      </c>
      <c r="P28" s="490" t="n">
        <v>0</v>
      </c>
      <c r="Q28" s="490" t="n">
        <v>0</v>
      </c>
      <c r="R28" s="490" t="n">
        <v>0</v>
      </c>
      <c r="S28" s="491" t="n">
        <v>0</v>
      </c>
      <c r="T28" s="490" t="n">
        <v>0</v>
      </c>
    </row>
    <row customHeight="1" ht="12.8" r="29" s="349">
      <c r="B29" s="348" t="n"/>
      <c r="C29" s="484" t="n"/>
      <c r="D29" s="484">
        <f>$D$17</f>
        <v/>
      </c>
      <c r="E29" s="492">
        <f>F29+L29</f>
        <v/>
      </c>
      <c r="F29" s="492">
        <f>SUM(G29:K29)</f>
        <v/>
      </c>
      <c r="G29" s="492" t="n">
        <v>0</v>
      </c>
      <c r="H29" s="492" t="n">
        <v>0</v>
      </c>
      <c r="I29" s="492" t="n">
        <v>0</v>
      </c>
      <c r="J29" s="492" t="n">
        <v>0</v>
      </c>
      <c r="K29" s="492" t="n">
        <v>0</v>
      </c>
      <c r="L29" s="492">
        <f>SUM(M29:R29)</f>
        <v/>
      </c>
      <c r="M29" s="492" t="n">
        <v>0</v>
      </c>
      <c r="N29" s="492" t="n">
        <v>0</v>
      </c>
      <c r="O29" s="492" t="n">
        <v>0</v>
      </c>
      <c r="P29" s="492" t="n">
        <v>0</v>
      </c>
      <c r="Q29" s="492" t="n">
        <v>0</v>
      </c>
      <c r="R29" s="492" t="n">
        <v>0</v>
      </c>
      <c r="S29" s="493" t="n">
        <v>0</v>
      </c>
      <c r="T29" s="492" t="n">
        <v>0</v>
      </c>
    </row>
    <row customHeight="1" ht="12.8" r="30" s="349">
      <c r="B30" s="361" t="inlineStr">
        <is>
          <t>CZ</t>
        </is>
      </c>
      <c r="C30" s="488" t="inlineStr">
        <is>
          <t>Czech Republic</t>
        </is>
      </c>
      <c r="D30" s="489">
        <f>$D$16</f>
        <v/>
      </c>
      <c r="E30" s="490">
        <f>F30+L30</f>
        <v/>
      </c>
      <c r="F30" s="490">
        <f>SUM(G30:K30)</f>
        <v/>
      </c>
      <c r="G30" s="490" t="n">
        <v>0</v>
      </c>
      <c r="H30" s="490" t="n">
        <v>0</v>
      </c>
      <c r="I30" s="490" t="n">
        <v>0</v>
      </c>
      <c r="J30" s="490" t="n">
        <v>0</v>
      </c>
      <c r="K30" s="490" t="n">
        <v>0</v>
      </c>
      <c r="L30" s="490">
        <f>SUM(M30:R30)</f>
        <v/>
      </c>
      <c r="M30" s="490" t="n">
        <v>0</v>
      </c>
      <c r="N30" s="490" t="n">
        <v>0</v>
      </c>
      <c r="O30" s="490" t="n">
        <v>0</v>
      </c>
      <c r="P30" s="490" t="n">
        <v>0</v>
      </c>
      <c r="Q30" s="490" t="n">
        <v>0</v>
      </c>
      <c r="R30" s="490" t="n">
        <v>0</v>
      </c>
      <c r="S30" s="491" t="n">
        <v>0</v>
      </c>
      <c r="T30" s="490" t="n">
        <v>0</v>
      </c>
    </row>
    <row customHeight="1" ht="12.8" r="31" s="349">
      <c r="B31" s="348" t="n"/>
      <c r="C31" s="484" t="n"/>
      <c r="D31" s="484">
        <f>$D$17</f>
        <v/>
      </c>
      <c r="E31" s="492">
        <f>F31+L31</f>
        <v/>
      </c>
      <c r="F31" s="492">
        <f>SUM(G31:K31)</f>
        <v/>
      </c>
      <c r="G31" s="492" t="n">
        <v>0</v>
      </c>
      <c r="H31" s="492" t="n">
        <v>0</v>
      </c>
      <c r="I31" s="492" t="n">
        <v>0</v>
      </c>
      <c r="J31" s="492" t="n">
        <v>0</v>
      </c>
      <c r="K31" s="492" t="n">
        <v>0</v>
      </c>
      <c r="L31" s="492">
        <f>SUM(M31:R31)</f>
        <v/>
      </c>
      <c r="M31" s="492" t="n">
        <v>0</v>
      </c>
      <c r="N31" s="492" t="n">
        <v>0</v>
      </c>
      <c r="O31" s="492" t="n">
        <v>0</v>
      </c>
      <c r="P31" s="492" t="n">
        <v>0</v>
      </c>
      <c r="Q31" s="492" t="n">
        <v>0</v>
      </c>
      <c r="R31" s="492" t="n">
        <v>0</v>
      </c>
      <c r="S31" s="493" t="n">
        <v>0</v>
      </c>
      <c r="T31" s="492" t="n">
        <v>0</v>
      </c>
    </row>
    <row customHeight="1" ht="12.8" r="32" s="349">
      <c r="B32" s="361" t="inlineStr">
        <is>
          <t>DK</t>
        </is>
      </c>
      <c r="C32" s="488" t="inlineStr">
        <is>
          <t>Denmark</t>
        </is>
      </c>
      <c r="D32" s="489">
        <f>$D$16</f>
        <v/>
      </c>
      <c r="E32" s="490">
        <f>F32+L32</f>
        <v/>
      </c>
      <c r="F32" s="490">
        <f>SUM(G32:K32)</f>
        <v/>
      </c>
      <c r="G32" s="490" t="n">
        <v>0</v>
      </c>
      <c r="H32" s="490" t="n">
        <v>0</v>
      </c>
      <c r="I32" s="490" t="n">
        <v>0</v>
      </c>
      <c r="J32" s="490" t="n">
        <v>0</v>
      </c>
      <c r="K32" s="490" t="n">
        <v>0</v>
      </c>
      <c r="L32" s="490">
        <f>SUM(M32:R32)</f>
        <v/>
      </c>
      <c r="M32" s="490" t="n">
        <v>0</v>
      </c>
      <c r="N32" s="490" t="n">
        <v>0</v>
      </c>
      <c r="O32" s="490" t="n">
        <v>0</v>
      </c>
      <c r="P32" s="490" t="n">
        <v>0</v>
      </c>
      <c r="Q32" s="490" t="n">
        <v>0</v>
      </c>
      <c r="R32" s="490" t="n">
        <v>0</v>
      </c>
      <c r="S32" s="491" t="n">
        <v>0</v>
      </c>
      <c r="T32" s="490" t="n">
        <v>0</v>
      </c>
    </row>
    <row customHeight="1" ht="12.8" r="33" s="349">
      <c r="B33" s="348" t="n"/>
      <c r="C33" s="484" t="n"/>
      <c r="D33" s="484">
        <f>$D$17</f>
        <v/>
      </c>
      <c r="E33" s="492">
        <f>F33+L33</f>
        <v/>
      </c>
      <c r="F33" s="492">
        <f>SUM(G33:K33)</f>
        <v/>
      </c>
      <c r="G33" s="492" t="n">
        <v>0</v>
      </c>
      <c r="H33" s="492" t="n">
        <v>0</v>
      </c>
      <c r="I33" s="492" t="n">
        <v>0</v>
      </c>
      <c r="J33" s="492" t="n">
        <v>0</v>
      </c>
      <c r="K33" s="492" t="n">
        <v>0</v>
      </c>
      <c r="L33" s="492">
        <f>SUM(M33:R33)</f>
        <v/>
      </c>
      <c r="M33" s="492" t="n">
        <v>0</v>
      </c>
      <c r="N33" s="492" t="n">
        <v>0</v>
      </c>
      <c r="O33" s="492" t="n">
        <v>0</v>
      </c>
      <c r="P33" s="492" t="n">
        <v>0</v>
      </c>
      <c r="Q33" s="492" t="n">
        <v>0</v>
      </c>
      <c r="R33" s="492" t="n">
        <v>0</v>
      </c>
      <c r="S33" s="493" t="n">
        <v>0</v>
      </c>
      <c r="T33" s="492" t="n">
        <v>0</v>
      </c>
    </row>
    <row customHeight="1" ht="12.8" r="34" s="349">
      <c r="B34" s="361" t="inlineStr">
        <is>
          <t>EE</t>
        </is>
      </c>
      <c r="C34" s="488" t="inlineStr">
        <is>
          <t>Estonia</t>
        </is>
      </c>
      <c r="D34" s="489">
        <f>$D$16</f>
        <v/>
      </c>
      <c r="E34" s="490">
        <f>F34+L34</f>
        <v/>
      </c>
      <c r="F34" s="490">
        <f>SUM(G34:K34)</f>
        <v/>
      </c>
      <c r="G34" s="490" t="n">
        <v>0</v>
      </c>
      <c r="H34" s="490" t="n">
        <v>0</v>
      </c>
      <c r="I34" s="490" t="n">
        <v>0</v>
      </c>
      <c r="J34" s="490" t="n">
        <v>0</v>
      </c>
      <c r="K34" s="490" t="n">
        <v>0</v>
      </c>
      <c r="L34" s="490">
        <f>SUM(M34:R34)</f>
        <v/>
      </c>
      <c r="M34" s="490" t="n">
        <v>0</v>
      </c>
      <c r="N34" s="490" t="n">
        <v>0</v>
      </c>
      <c r="O34" s="490" t="n">
        <v>0</v>
      </c>
      <c r="P34" s="490" t="n">
        <v>0</v>
      </c>
      <c r="Q34" s="490" t="n">
        <v>0</v>
      </c>
      <c r="R34" s="490" t="n">
        <v>0</v>
      </c>
      <c r="S34" s="491" t="n">
        <v>0</v>
      </c>
      <c r="T34" s="490" t="n">
        <v>0</v>
      </c>
    </row>
    <row customHeight="1" ht="12.8" r="35" s="349">
      <c r="B35" s="348" t="n"/>
      <c r="C35" s="484" t="n"/>
      <c r="D35" s="484">
        <f>$D$17</f>
        <v/>
      </c>
      <c r="E35" s="492">
        <f>F35+L35</f>
        <v/>
      </c>
      <c r="F35" s="492">
        <f>SUM(G35:K35)</f>
        <v/>
      </c>
      <c r="G35" s="492" t="n">
        <v>0</v>
      </c>
      <c r="H35" s="492" t="n">
        <v>0</v>
      </c>
      <c r="I35" s="492" t="n">
        <v>0</v>
      </c>
      <c r="J35" s="492" t="n">
        <v>0</v>
      </c>
      <c r="K35" s="492" t="n">
        <v>0</v>
      </c>
      <c r="L35" s="492">
        <f>SUM(M35:R35)</f>
        <v/>
      </c>
      <c r="M35" s="492" t="n">
        <v>0</v>
      </c>
      <c r="N35" s="492" t="n">
        <v>0</v>
      </c>
      <c r="O35" s="492" t="n">
        <v>0</v>
      </c>
      <c r="P35" s="492" t="n">
        <v>0</v>
      </c>
      <c r="Q35" s="492" t="n">
        <v>0</v>
      </c>
      <c r="R35" s="492" t="n">
        <v>0</v>
      </c>
      <c r="S35" s="493" t="n">
        <v>0</v>
      </c>
      <c r="T35" s="492" t="n">
        <v>0</v>
      </c>
    </row>
    <row customHeight="1" ht="12.8" r="36" s="349">
      <c r="B36" s="361" t="inlineStr">
        <is>
          <t>FI</t>
        </is>
      </c>
      <c r="C36" s="488" t="inlineStr">
        <is>
          <t>Finland</t>
        </is>
      </c>
      <c r="D36" s="489">
        <f>$D$16</f>
        <v/>
      </c>
      <c r="E36" s="490">
        <f>F36+L36</f>
        <v/>
      </c>
      <c r="F36" s="490">
        <f>SUM(G36:K36)</f>
        <v/>
      </c>
      <c r="G36" s="490" t="n">
        <v>0</v>
      </c>
      <c r="H36" s="490" t="n">
        <v>0</v>
      </c>
      <c r="I36" s="490" t="n">
        <v>0</v>
      </c>
      <c r="J36" s="490" t="n">
        <v>0</v>
      </c>
      <c r="K36" s="490" t="n">
        <v>0</v>
      </c>
      <c r="L36" s="490">
        <f>SUM(M36:R36)</f>
        <v/>
      </c>
      <c r="M36" s="490" t="n">
        <v>0</v>
      </c>
      <c r="N36" s="490" t="n">
        <v>0</v>
      </c>
      <c r="O36" s="490" t="n">
        <v>0</v>
      </c>
      <c r="P36" s="490" t="n">
        <v>0</v>
      </c>
      <c r="Q36" s="490" t="n">
        <v>0</v>
      </c>
      <c r="R36" s="490" t="n">
        <v>0</v>
      </c>
      <c r="S36" s="491" t="n">
        <v>0</v>
      </c>
      <c r="T36" s="490" t="n">
        <v>0</v>
      </c>
    </row>
    <row customHeight="1" ht="12.8" r="37" s="349">
      <c r="B37" s="348" t="n"/>
      <c r="C37" s="484" t="n"/>
      <c r="D37" s="484">
        <f>$D$17</f>
        <v/>
      </c>
      <c r="E37" s="492">
        <f>F37+L37</f>
        <v/>
      </c>
      <c r="F37" s="492">
        <f>SUM(G37:K37)</f>
        <v/>
      </c>
      <c r="G37" s="492" t="n">
        <v>0</v>
      </c>
      <c r="H37" s="492" t="n">
        <v>0</v>
      </c>
      <c r="I37" s="492" t="n">
        <v>0</v>
      </c>
      <c r="J37" s="492" t="n">
        <v>0</v>
      </c>
      <c r="K37" s="492" t="n">
        <v>0</v>
      </c>
      <c r="L37" s="492">
        <f>SUM(M37:R37)</f>
        <v/>
      </c>
      <c r="M37" s="492" t="n">
        <v>0</v>
      </c>
      <c r="N37" s="492" t="n">
        <v>0</v>
      </c>
      <c r="O37" s="492" t="n">
        <v>0</v>
      </c>
      <c r="P37" s="492" t="n">
        <v>0</v>
      </c>
      <c r="Q37" s="492" t="n">
        <v>0</v>
      </c>
      <c r="R37" s="492" t="n">
        <v>0</v>
      </c>
      <c r="S37" s="493" t="n">
        <v>0</v>
      </c>
      <c r="T37" s="492" t="n">
        <v>0</v>
      </c>
    </row>
    <row customHeight="1" ht="12.8" r="38" s="349">
      <c r="B38" s="361" t="inlineStr">
        <is>
          <t>FR</t>
        </is>
      </c>
      <c r="C38" s="488" t="inlineStr">
        <is>
          <t>France</t>
        </is>
      </c>
      <c r="D38" s="489">
        <f>$D$16</f>
        <v/>
      </c>
      <c r="E38" s="490">
        <f>F38+L38</f>
        <v/>
      </c>
      <c r="F38" s="490">
        <f>SUM(G38:K38)</f>
        <v/>
      </c>
      <c r="G38" s="490" t="n">
        <v>0</v>
      </c>
      <c r="H38" s="490" t="n">
        <v>0</v>
      </c>
      <c r="I38" s="490" t="n">
        <v>0</v>
      </c>
      <c r="J38" s="490" t="n">
        <v>0</v>
      </c>
      <c r="K38" s="490" t="n">
        <v>0</v>
      </c>
      <c r="L38" s="490">
        <f>SUM(M38:R38)</f>
        <v/>
      </c>
      <c r="M38" s="490" t="n">
        <v>0</v>
      </c>
      <c r="N38" s="490" t="n">
        <v>0</v>
      </c>
      <c r="O38" s="490" t="n">
        <v>0</v>
      </c>
      <c r="P38" s="490" t="n">
        <v>0</v>
      </c>
      <c r="Q38" s="490" t="n">
        <v>0</v>
      </c>
      <c r="R38" s="490" t="n">
        <v>0</v>
      </c>
      <c r="S38" s="491" t="n">
        <v>0</v>
      </c>
      <c r="T38" s="490" t="n">
        <v>0</v>
      </c>
    </row>
    <row customHeight="1" ht="12.8" r="39" s="349">
      <c r="B39" s="348" t="n"/>
      <c r="C39" s="484" t="n"/>
      <c r="D39" s="484">
        <f>$D$17</f>
        <v/>
      </c>
      <c r="E39" s="492">
        <f>F39+L39</f>
        <v/>
      </c>
      <c r="F39" s="492">
        <f>SUM(G39:K39)</f>
        <v/>
      </c>
      <c r="G39" s="492" t="n">
        <v>0</v>
      </c>
      <c r="H39" s="492" t="n">
        <v>0</v>
      </c>
      <c r="I39" s="492" t="n">
        <v>0</v>
      </c>
      <c r="J39" s="492" t="n">
        <v>0</v>
      </c>
      <c r="K39" s="492" t="n">
        <v>0</v>
      </c>
      <c r="L39" s="492">
        <f>SUM(M39:R39)</f>
        <v/>
      </c>
      <c r="M39" s="492" t="n">
        <v>0</v>
      </c>
      <c r="N39" s="492" t="n">
        <v>0</v>
      </c>
      <c r="O39" s="492" t="n">
        <v>0</v>
      </c>
      <c r="P39" s="492" t="n">
        <v>0</v>
      </c>
      <c r="Q39" s="492" t="n">
        <v>0</v>
      </c>
      <c r="R39" s="492" t="n">
        <v>0</v>
      </c>
      <c r="S39" s="493" t="n">
        <v>0</v>
      </c>
      <c r="T39" s="492" t="n">
        <v>0</v>
      </c>
    </row>
    <row customHeight="1" ht="12.8" r="40" s="349">
      <c r="B40" s="361" t="inlineStr">
        <is>
          <t>GB</t>
        </is>
      </c>
      <c r="C40" s="488" t="inlineStr">
        <is>
          <t>Great Britain</t>
        </is>
      </c>
      <c r="D40" s="489">
        <f>$D$16</f>
        <v/>
      </c>
      <c r="E40" s="490">
        <f>F40+L40</f>
        <v/>
      </c>
      <c r="F40" s="490">
        <f>SUM(G40:K40)</f>
        <v/>
      </c>
      <c r="G40" s="490" t="n">
        <v>0</v>
      </c>
      <c r="H40" s="490" t="n">
        <v>0</v>
      </c>
      <c r="I40" s="490" t="n">
        <v>0</v>
      </c>
      <c r="J40" s="490" t="n">
        <v>0</v>
      </c>
      <c r="K40" s="490" t="n">
        <v>0</v>
      </c>
      <c r="L40" s="490">
        <f>SUM(M40:R40)</f>
        <v/>
      </c>
      <c r="M40" s="490" t="n">
        <v>0</v>
      </c>
      <c r="N40" s="490" t="n">
        <v>0</v>
      </c>
      <c r="O40" s="490" t="n">
        <v>0</v>
      </c>
      <c r="P40" s="490" t="n">
        <v>0</v>
      </c>
      <c r="Q40" s="490" t="n">
        <v>0</v>
      </c>
      <c r="R40" s="490" t="n">
        <v>0</v>
      </c>
      <c r="S40" s="491" t="n">
        <v>0</v>
      </c>
      <c r="T40" s="490" t="n">
        <v>0</v>
      </c>
    </row>
    <row customHeight="1" ht="12.8" r="41" s="349">
      <c r="B41" s="348" t="n"/>
      <c r="C41" s="484" t="n"/>
      <c r="D41" s="484">
        <f>$D$17</f>
        <v/>
      </c>
      <c r="E41" s="492">
        <f>F41+L41</f>
        <v/>
      </c>
      <c r="F41" s="492">
        <f>SUM(G41:K41)</f>
        <v/>
      </c>
      <c r="G41" s="492" t="n">
        <v>0</v>
      </c>
      <c r="H41" s="492" t="n">
        <v>0</v>
      </c>
      <c r="I41" s="492" t="n">
        <v>0</v>
      </c>
      <c r="J41" s="492" t="n">
        <v>0</v>
      </c>
      <c r="K41" s="492" t="n">
        <v>0</v>
      </c>
      <c r="L41" s="492">
        <f>SUM(M41:R41)</f>
        <v/>
      </c>
      <c r="M41" s="492" t="n">
        <v>0</v>
      </c>
      <c r="N41" s="492" t="n">
        <v>0</v>
      </c>
      <c r="O41" s="492" t="n">
        <v>0</v>
      </c>
      <c r="P41" s="492" t="n">
        <v>0</v>
      </c>
      <c r="Q41" s="492" t="n">
        <v>0</v>
      </c>
      <c r="R41" s="492" t="n">
        <v>0</v>
      </c>
      <c r="S41" s="493" t="n">
        <v>0</v>
      </c>
      <c r="T41" s="492" t="n">
        <v>0</v>
      </c>
    </row>
    <row customHeight="1" ht="12.8" r="42" s="349">
      <c r="B42" s="361" t="inlineStr">
        <is>
          <t>GR</t>
        </is>
      </c>
      <c r="C42" s="488" t="inlineStr">
        <is>
          <t>Greece</t>
        </is>
      </c>
      <c r="D42" s="489">
        <f>$D$16</f>
        <v/>
      </c>
      <c r="E42" s="490">
        <f>F42+L42</f>
        <v/>
      </c>
      <c r="F42" s="490">
        <f>SUM(G42:K42)</f>
        <v/>
      </c>
      <c r="G42" s="490" t="n">
        <v>0</v>
      </c>
      <c r="H42" s="490" t="n">
        <v>0</v>
      </c>
      <c r="I42" s="490" t="n">
        <v>0</v>
      </c>
      <c r="J42" s="490" t="n">
        <v>0</v>
      </c>
      <c r="K42" s="490" t="n">
        <v>0</v>
      </c>
      <c r="L42" s="490">
        <f>SUM(M42:R42)</f>
        <v/>
      </c>
      <c r="M42" s="490" t="n">
        <v>0</v>
      </c>
      <c r="N42" s="490" t="n">
        <v>0</v>
      </c>
      <c r="O42" s="490" t="n">
        <v>0</v>
      </c>
      <c r="P42" s="490" t="n">
        <v>0</v>
      </c>
      <c r="Q42" s="490" t="n">
        <v>0</v>
      </c>
      <c r="R42" s="490" t="n">
        <v>0</v>
      </c>
      <c r="S42" s="491" t="n">
        <v>0</v>
      </c>
      <c r="T42" s="490" t="n">
        <v>0</v>
      </c>
    </row>
    <row customHeight="1" ht="12.8" r="43" s="349">
      <c r="B43" s="348" t="n"/>
      <c r="C43" s="484" t="n"/>
      <c r="D43" s="484">
        <f>$D$17</f>
        <v/>
      </c>
      <c r="E43" s="492">
        <f>F43+L43</f>
        <v/>
      </c>
      <c r="F43" s="492">
        <f>SUM(G43:K43)</f>
        <v/>
      </c>
      <c r="G43" s="492" t="n">
        <v>0</v>
      </c>
      <c r="H43" s="492" t="n">
        <v>0</v>
      </c>
      <c r="I43" s="492" t="n">
        <v>0</v>
      </c>
      <c r="J43" s="492" t="n">
        <v>0</v>
      </c>
      <c r="K43" s="492" t="n">
        <v>0</v>
      </c>
      <c r="L43" s="492">
        <f>SUM(M43:R43)</f>
        <v/>
      </c>
      <c r="M43" s="492" t="n">
        <v>0</v>
      </c>
      <c r="N43" s="492" t="n">
        <v>0</v>
      </c>
      <c r="O43" s="492" t="n">
        <v>0</v>
      </c>
      <c r="P43" s="492" t="n">
        <v>0</v>
      </c>
      <c r="Q43" s="492" t="n">
        <v>0</v>
      </c>
      <c r="R43" s="492" t="n">
        <v>0</v>
      </c>
      <c r="S43" s="493" t="n">
        <v>0</v>
      </c>
      <c r="T43" s="492" t="n">
        <v>0</v>
      </c>
    </row>
    <row customHeight="1" ht="12.8" r="44" s="349">
      <c r="B44" s="361" t="inlineStr">
        <is>
          <t>HU</t>
        </is>
      </c>
      <c r="C44" s="488" t="inlineStr">
        <is>
          <t>Hungary</t>
        </is>
      </c>
      <c r="D44" s="489">
        <f>$D$16</f>
        <v/>
      </c>
      <c r="E44" s="490">
        <f>F44+L44</f>
        <v/>
      </c>
      <c r="F44" s="490">
        <f>SUM(G44:K44)</f>
        <v/>
      </c>
      <c r="G44" s="490" t="n">
        <v>0</v>
      </c>
      <c r="H44" s="490" t="n">
        <v>0</v>
      </c>
      <c r="I44" s="490" t="n">
        <v>0</v>
      </c>
      <c r="J44" s="490" t="n">
        <v>0</v>
      </c>
      <c r="K44" s="490" t="n">
        <v>0</v>
      </c>
      <c r="L44" s="490">
        <f>SUM(M44:R44)</f>
        <v/>
      </c>
      <c r="M44" s="490" t="n">
        <v>0</v>
      </c>
      <c r="N44" s="490" t="n">
        <v>0</v>
      </c>
      <c r="O44" s="490" t="n">
        <v>0</v>
      </c>
      <c r="P44" s="490" t="n">
        <v>0</v>
      </c>
      <c r="Q44" s="490" t="n">
        <v>0</v>
      </c>
      <c r="R44" s="490" t="n">
        <v>0</v>
      </c>
      <c r="S44" s="491" t="n">
        <v>0</v>
      </c>
      <c r="T44" s="490" t="n">
        <v>0</v>
      </c>
    </row>
    <row customHeight="1" ht="12.8" r="45" s="349">
      <c r="B45" s="348" t="n"/>
      <c r="C45" s="484" t="n"/>
      <c r="D45" s="484">
        <f>$D$17</f>
        <v/>
      </c>
      <c r="E45" s="492">
        <f>F45+L45</f>
        <v/>
      </c>
      <c r="F45" s="492">
        <f>SUM(G45:K45)</f>
        <v/>
      </c>
      <c r="G45" s="492" t="n">
        <v>0</v>
      </c>
      <c r="H45" s="492" t="n">
        <v>0</v>
      </c>
      <c r="I45" s="492" t="n">
        <v>0</v>
      </c>
      <c r="J45" s="492" t="n">
        <v>0</v>
      </c>
      <c r="K45" s="492" t="n">
        <v>0</v>
      </c>
      <c r="L45" s="492">
        <f>SUM(M45:R45)</f>
        <v/>
      </c>
      <c r="M45" s="492" t="n">
        <v>0</v>
      </c>
      <c r="N45" s="492" t="n">
        <v>0</v>
      </c>
      <c r="O45" s="492" t="n">
        <v>0</v>
      </c>
      <c r="P45" s="492" t="n">
        <v>0</v>
      </c>
      <c r="Q45" s="492" t="n">
        <v>0</v>
      </c>
      <c r="R45" s="492" t="n">
        <v>0</v>
      </c>
      <c r="S45" s="493" t="n">
        <v>0</v>
      </c>
      <c r="T45" s="492" t="n">
        <v>0</v>
      </c>
    </row>
    <row customHeight="1" ht="12.8" r="46" s="349">
      <c r="B46" s="361" t="inlineStr">
        <is>
          <t>IE</t>
        </is>
      </c>
      <c r="C46" s="488" t="inlineStr">
        <is>
          <t>Ireland</t>
        </is>
      </c>
      <c r="D46" s="489">
        <f>$D$16</f>
        <v/>
      </c>
      <c r="E46" s="490">
        <f>F46+L46</f>
        <v/>
      </c>
      <c r="F46" s="490">
        <f>SUM(G46:K46)</f>
        <v/>
      </c>
      <c r="G46" s="490" t="n">
        <v>0</v>
      </c>
      <c r="H46" s="490" t="n">
        <v>0</v>
      </c>
      <c r="I46" s="490" t="n">
        <v>0</v>
      </c>
      <c r="J46" s="490" t="n">
        <v>0</v>
      </c>
      <c r="K46" s="490" t="n">
        <v>0</v>
      </c>
      <c r="L46" s="490">
        <f>SUM(M46:R46)</f>
        <v/>
      </c>
      <c r="M46" s="490" t="n">
        <v>0</v>
      </c>
      <c r="N46" s="490" t="n">
        <v>0</v>
      </c>
      <c r="O46" s="490" t="n">
        <v>0</v>
      </c>
      <c r="P46" s="490" t="n">
        <v>0</v>
      </c>
      <c r="Q46" s="490" t="n">
        <v>0</v>
      </c>
      <c r="R46" s="490" t="n">
        <v>0</v>
      </c>
      <c r="S46" s="491" t="n">
        <v>0</v>
      </c>
      <c r="T46" s="490" t="n">
        <v>0</v>
      </c>
    </row>
    <row customHeight="1" ht="12.8" r="47" s="349">
      <c r="B47" s="348" t="n"/>
      <c r="C47" s="484" t="n"/>
      <c r="D47" s="484">
        <f>$D$17</f>
        <v/>
      </c>
      <c r="E47" s="492">
        <f>F47+L47</f>
        <v/>
      </c>
      <c r="F47" s="492">
        <f>SUM(G47:K47)</f>
        <v/>
      </c>
      <c r="G47" s="492" t="n">
        <v>0</v>
      </c>
      <c r="H47" s="492" t="n">
        <v>0</v>
      </c>
      <c r="I47" s="492" t="n">
        <v>0</v>
      </c>
      <c r="J47" s="492" t="n">
        <v>0</v>
      </c>
      <c r="K47" s="492" t="n">
        <v>0</v>
      </c>
      <c r="L47" s="492">
        <f>SUM(M47:R47)</f>
        <v/>
      </c>
      <c r="M47" s="492" t="n">
        <v>0</v>
      </c>
      <c r="N47" s="492" t="n">
        <v>0</v>
      </c>
      <c r="O47" s="492" t="n">
        <v>0</v>
      </c>
      <c r="P47" s="492" t="n">
        <v>0</v>
      </c>
      <c r="Q47" s="492" t="n">
        <v>0</v>
      </c>
      <c r="R47" s="492" t="n">
        <v>0</v>
      </c>
      <c r="S47" s="493" t="n">
        <v>0</v>
      </c>
      <c r="T47" s="492" t="n">
        <v>0</v>
      </c>
    </row>
    <row customHeight="1" ht="12.8" r="48" s="349">
      <c r="B48" s="361" t="inlineStr">
        <is>
          <t>IT</t>
        </is>
      </c>
      <c r="C48" s="488" t="inlineStr">
        <is>
          <t>Italy</t>
        </is>
      </c>
      <c r="D48" s="489">
        <f>$D$16</f>
        <v/>
      </c>
      <c r="E48" s="490">
        <f>F48+L48</f>
        <v/>
      </c>
      <c r="F48" s="490">
        <f>SUM(G48:K48)</f>
        <v/>
      </c>
      <c r="G48" s="490" t="n">
        <v>0</v>
      </c>
      <c r="H48" s="490" t="n">
        <v>0</v>
      </c>
      <c r="I48" s="490" t="n">
        <v>0</v>
      </c>
      <c r="J48" s="490" t="n">
        <v>0</v>
      </c>
      <c r="K48" s="490" t="n">
        <v>0</v>
      </c>
      <c r="L48" s="490">
        <f>SUM(M48:R48)</f>
        <v/>
      </c>
      <c r="M48" s="490" t="n">
        <v>0</v>
      </c>
      <c r="N48" s="490" t="n">
        <v>0</v>
      </c>
      <c r="O48" s="490" t="n">
        <v>0</v>
      </c>
      <c r="P48" s="490" t="n">
        <v>0</v>
      </c>
      <c r="Q48" s="490" t="n">
        <v>0</v>
      </c>
      <c r="R48" s="490" t="n">
        <v>0</v>
      </c>
      <c r="S48" s="491" t="n">
        <v>0</v>
      </c>
      <c r="T48" s="490" t="n">
        <v>0</v>
      </c>
    </row>
    <row customHeight="1" ht="12.8" r="49" s="349">
      <c r="B49" s="348" t="n"/>
      <c r="C49" s="484" t="n"/>
      <c r="D49" s="484">
        <f>$D$17</f>
        <v/>
      </c>
      <c r="E49" s="492">
        <f>F49+L49</f>
        <v/>
      </c>
      <c r="F49" s="492">
        <f>SUM(G49:K49)</f>
        <v/>
      </c>
      <c r="G49" s="492" t="n">
        <v>0</v>
      </c>
      <c r="H49" s="492" t="n">
        <v>0</v>
      </c>
      <c r="I49" s="492" t="n">
        <v>0</v>
      </c>
      <c r="J49" s="492" t="n">
        <v>0</v>
      </c>
      <c r="K49" s="492" t="n">
        <v>0</v>
      </c>
      <c r="L49" s="492">
        <f>SUM(M49:R49)</f>
        <v/>
      </c>
      <c r="M49" s="492" t="n">
        <v>0</v>
      </c>
      <c r="N49" s="492" t="n">
        <v>0</v>
      </c>
      <c r="O49" s="492" t="n">
        <v>0</v>
      </c>
      <c r="P49" s="492" t="n">
        <v>0</v>
      </c>
      <c r="Q49" s="492" t="n">
        <v>0</v>
      </c>
      <c r="R49" s="492" t="n">
        <v>0</v>
      </c>
      <c r="S49" s="493" t="n">
        <v>0</v>
      </c>
      <c r="T49" s="492" t="n">
        <v>0</v>
      </c>
    </row>
    <row customHeight="1" ht="12.8" r="50" s="349">
      <c r="B50" s="361" t="inlineStr">
        <is>
          <t>LV</t>
        </is>
      </c>
      <c r="C50" s="488" t="inlineStr">
        <is>
          <t>Latvia</t>
        </is>
      </c>
      <c r="D50" s="489">
        <f>$D$16</f>
        <v/>
      </c>
      <c r="E50" s="490">
        <f>F50+L50</f>
        <v/>
      </c>
      <c r="F50" s="490">
        <f>SUM(G50:K50)</f>
        <v/>
      </c>
      <c r="G50" s="490" t="n">
        <v>0</v>
      </c>
      <c r="H50" s="490" t="n">
        <v>0</v>
      </c>
      <c r="I50" s="490" t="n">
        <v>0</v>
      </c>
      <c r="J50" s="490" t="n">
        <v>0</v>
      </c>
      <c r="K50" s="490" t="n">
        <v>0</v>
      </c>
      <c r="L50" s="490">
        <f>SUM(M50:R50)</f>
        <v/>
      </c>
      <c r="M50" s="490" t="n">
        <v>0</v>
      </c>
      <c r="N50" s="490" t="n">
        <v>0</v>
      </c>
      <c r="O50" s="490" t="n">
        <v>0</v>
      </c>
      <c r="P50" s="490" t="n">
        <v>0</v>
      </c>
      <c r="Q50" s="490" t="n">
        <v>0</v>
      </c>
      <c r="R50" s="490" t="n">
        <v>0</v>
      </c>
      <c r="S50" s="491" t="n">
        <v>0</v>
      </c>
      <c r="T50" s="490" t="n">
        <v>0</v>
      </c>
    </row>
    <row customHeight="1" ht="12.8" r="51" s="349">
      <c r="B51" s="348" t="n"/>
      <c r="C51" s="484" t="n"/>
      <c r="D51" s="484">
        <f>$D$17</f>
        <v/>
      </c>
      <c r="E51" s="492">
        <f>F51+L51</f>
        <v/>
      </c>
      <c r="F51" s="492">
        <f>SUM(G51:K51)</f>
        <v/>
      </c>
      <c r="G51" s="492" t="n">
        <v>0</v>
      </c>
      <c r="H51" s="492" t="n">
        <v>0</v>
      </c>
      <c r="I51" s="492" t="n">
        <v>0</v>
      </c>
      <c r="J51" s="492" t="n">
        <v>0</v>
      </c>
      <c r="K51" s="492" t="n">
        <v>0</v>
      </c>
      <c r="L51" s="492">
        <f>SUM(M51:R51)</f>
        <v/>
      </c>
      <c r="M51" s="492" t="n">
        <v>0</v>
      </c>
      <c r="N51" s="492" t="n">
        <v>0</v>
      </c>
      <c r="O51" s="492" t="n">
        <v>0</v>
      </c>
      <c r="P51" s="492" t="n">
        <v>0</v>
      </c>
      <c r="Q51" s="492" t="n">
        <v>0</v>
      </c>
      <c r="R51" s="492" t="n">
        <v>0</v>
      </c>
      <c r="S51" s="493" t="n">
        <v>0</v>
      </c>
      <c r="T51" s="492" t="n">
        <v>0</v>
      </c>
    </row>
    <row customHeight="1" ht="12.8" r="52" s="349">
      <c r="B52" s="361" t="inlineStr">
        <is>
          <t>LT</t>
        </is>
      </c>
      <c r="C52" s="488" t="inlineStr">
        <is>
          <t>Lithuania</t>
        </is>
      </c>
      <c r="D52" s="489">
        <f>$D$16</f>
        <v/>
      </c>
      <c r="E52" s="490">
        <f>F52+L52</f>
        <v/>
      </c>
      <c r="F52" s="490">
        <f>SUM(G52:K52)</f>
        <v/>
      </c>
      <c r="G52" s="490" t="n">
        <v>0</v>
      </c>
      <c r="H52" s="490" t="n">
        <v>0</v>
      </c>
      <c r="I52" s="490" t="n">
        <v>0</v>
      </c>
      <c r="J52" s="490" t="n">
        <v>0</v>
      </c>
      <c r="K52" s="490" t="n">
        <v>0</v>
      </c>
      <c r="L52" s="490">
        <f>SUM(M52:R52)</f>
        <v/>
      </c>
      <c r="M52" s="490" t="n">
        <v>0</v>
      </c>
      <c r="N52" s="490" t="n">
        <v>0</v>
      </c>
      <c r="O52" s="490" t="n">
        <v>0</v>
      </c>
      <c r="P52" s="490" t="n">
        <v>0</v>
      </c>
      <c r="Q52" s="490" t="n">
        <v>0</v>
      </c>
      <c r="R52" s="490" t="n">
        <v>0</v>
      </c>
      <c r="S52" s="491" t="n">
        <v>0</v>
      </c>
      <c r="T52" s="490" t="n">
        <v>0</v>
      </c>
    </row>
    <row customHeight="1" ht="12.8" r="53" s="349">
      <c r="B53" s="348" t="n"/>
      <c r="C53" s="484" t="n"/>
      <c r="D53" s="484">
        <f>$D$17</f>
        <v/>
      </c>
      <c r="E53" s="492">
        <f>F53+L53</f>
        <v/>
      </c>
      <c r="F53" s="492">
        <f>SUM(G53:K53)</f>
        <v/>
      </c>
      <c r="G53" s="492" t="n">
        <v>0</v>
      </c>
      <c r="H53" s="492" t="n">
        <v>0</v>
      </c>
      <c r="I53" s="492" t="n">
        <v>0</v>
      </c>
      <c r="J53" s="492" t="n">
        <v>0</v>
      </c>
      <c r="K53" s="492" t="n">
        <v>0</v>
      </c>
      <c r="L53" s="492">
        <f>SUM(M53:R53)</f>
        <v/>
      </c>
      <c r="M53" s="492" t="n">
        <v>0</v>
      </c>
      <c r="N53" s="492" t="n">
        <v>0</v>
      </c>
      <c r="O53" s="492" t="n">
        <v>0</v>
      </c>
      <c r="P53" s="492" t="n">
        <v>0</v>
      </c>
      <c r="Q53" s="492" t="n">
        <v>0</v>
      </c>
      <c r="R53" s="492" t="n">
        <v>0</v>
      </c>
      <c r="S53" s="493" t="n">
        <v>0</v>
      </c>
      <c r="T53" s="492" t="n">
        <v>0</v>
      </c>
    </row>
    <row customHeight="1" ht="12.8" r="54" s="349">
      <c r="B54" s="361" t="inlineStr">
        <is>
          <t>LU</t>
        </is>
      </c>
      <c r="C54" s="488" t="inlineStr">
        <is>
          <t>Luxembourg</t>
        </is>
      </c>
      <c r="D54" s="489">
        <f>$D$16</f>
        <v/>
      </c>
      <c r="E54" s="490">
        <f>F54+L54</f>
        <v/>
      </c>
      <c r="F54" s="490">
        <f>SUM(G54:K54)</f>
        <v/>
      </c>
      <c r="G54" s="490" t="n">
        <v>0</v>
      </c>
      <c r="H54" s="490" t="n">
        <v>0</v>
      </c>
      <c r="I54" s="490" t="n">
        <v>0</v>
      </c>
      <c r="J54" s="490" t="n">
        <v>0</v>
      </c>
      <c r="K54" s="490" t="n">
        <v>0</v>
      </c>
      <c r="L54" s="490">
        <f>SUM(M54:R54)</f>
        <v/>
      </c>
      <c r="M54" s="490" t="n">
        <v>0</v>
      </c>
      <c r="N54" s="490" t="n">
        <v>0</v>
      </c>
      <c r="O54" s="490" t="n">
        <v>0</v>
      </c>
      <c r="P54" s="490" t="n">
        <v>0</v>
      </c>
      <c r="Q54" s="490" t="n">
        <v>0</v>
      </c>
      <c r="R54" s="490" t="n">
        <v>0</v>
      </c>
      <c r="S54" s="491" t="n">
        <v>0</v>
      </c>
      <c r="T54" s="490" t="n">
        <v>0</v>
      </c>
    </row>
    <row customHeight="1" ht="12.8" r="55" s="349">
      <c r="B55" s="348" t="n"/>
      <c r="C55" s="484" t="n"/>
      <c r="D55" s="484">
        <f>$D$17</f>
        <v/>
      </c>
      <c r="E55" s="492">
        <f>F55+L55</f>
        <v/>
      </c>
      <c r="F55" s="492">
        <f>SUM(G55:K55)</f>
        <v/>
      </c>
      <c r="G55" s="492" t="n">
        <v>0</v>
      </c>
      <c r="H55" s="492" t="n">
        <v>0</v>
      </c>
      <c r="I55" s="492" t="n">
        <v>0</v>
      </c>
      <c r="J55" s="492" t="n">
        <v>0</v>
      </c>
      <c r="K55" s="492" t="n">
        <v>0</v>
      </c>
      <c r="L55" s="492">
        <f>SUM(M55:R55)</f>
        <v/>
      </c>
      <c r="M55" s="492" t="n">
        <v>0</v>
      </c>
      <c r="N55" s="492" t="n">
        <v>0</v>
      </c>
      <c r="O55" s="492" t="n">
        <v>0</v>
      </c>
      <c r="P55" s="492" t="n">
        <v>0</v>
      </c>
      <c r="Q55" s="492" t="n">
        <v>0</v>
      </c>
      <c r="R55" s="492" t="n">
        <v>0</v>
      </c>
      <c r="S55" s="493" t="n">
        <v>0</v>
      </c>
      <c r="T55" s="492" t="n">
        <v>0</v>
      </c>
    </row>
    <row customHeight="1" ht="12.8" r="56" s="349">
      <c r="B56" s="361" t="inlineStr">
        <is>
          <t>MT</t>
        </is>
      </c>
      <c r="C56" s="488" t="inlineStr">
        <is>
          <t>Malta</t>
        </is>
      </c>
      <c r="D56" s="489">
        <f>$D$16</f>
        <v/>
      </c>
      <c r="E56" s="490">
        <f>F56+L56</f>
        <v/>
      </c>
      <c r="F56" s="490">
        <f>SUM(G56:K56)</f>
        <v/>
      </c>
      <c r="G56" s="490" t="n">
        <v>0</v>
      </c>
      <c r="H56" s="490" t="n">
        <v>0</v>
      </c>
      <c r="I56" s="490" t="n">
        <v>0</v>
      </c>
      <c r="J56" s="490" t="n">
        <v>0</v>
      </c>
      <c r="K56" s="490" t="n">
        <v>0</v>
      </c>
      <c r="L56" s="490">
        <f>SUM(M56:R56)</f>
        <v/>
      </c>
      <c r="M56" s="490" t="n">
        <v>0</v>
      </c>
      <c r="N56" s="490" t="n">
        <v>0</v>
      </c>
      <c r="O56" s="490" t="n">
        <v>0</v>
      </c>
      <c r="P56" s="490" t="n">
        <v>0</v>
      </c>
      <c r="Q56" s="490" t="n">
        <v>0</v>
      </c>
      <c r="R56" s="490" t="n">
        <v>0</v>
      </c>
      <c r="S56" s="491" t="n">
        <v>0</v>
      </c>
      <c r="T56" s="490" t="n">
        <v>0</v>
      </c>
    </row>
    <row customHeight="1" ht="12.8" r="57" s="349">
      <c r="B57" s="348" t="n"/>
      <c r="C57" s="484" t="n"/>
      <c r="D57" s="484">
        <f>$D$17</f>
        <v/>
      </c>
      <c r="E57" s="492">
        <f>F57+L57</f>
        <v/>
      </c>
      <c r="F57" s="492">
        <f>SUM(G57:K57)</f>
        <v/>
      </c>
      <c r="G57" s="492" t="n">
        <v>0</v>
      </c>
      <c r="H57" s="492" t="n">
        <v>0</v>
      </c>
      <c r="I57" s="492" t="n">
        <v>0</v>
      </c>
      <c r="J57" s="492" t="n">
        <v>0</v>
      </c>
      <c r="K57" s="492" t="n">
        <v>0</v>
      </c>
      <c r="L57" s="492">
        <f>SUM(M57:R57)</f>
        <v/>
      </c>
      <c r="M57" s="492" t="n">
        <v>0</v>
      </c>
      <c r="N57" s="492" t="n">
        <v>0</v>
      </c>
      <c r="O57" s="492" t="n">
        <v>0</v>
      </c>
      <c r="P57" s="492" t="n">
        <v>0</v>
      </c>
      <c r="Q57" s="492" t="n">
        <v>0</v>
      </c>
      <c r="R57" s="492" t="n">
        <v>0</v>
      </c>
      <c r="S57" s="493" t="n">
        <v>0</v>
      </c>
      <c r="T57" s="492" t="n">
        <v>0</v>
      </c>
    </row>
    <row customHeight="1" ht="12.8" r="58" s="349">
      <c r="B58" s="361" t="inlineStr">
        <is>
          <t>NL</t>
        </is>
      </c>
      <c r="C58" s="488" t="inlineStr">
        <is>
          <t>Netherlands</t>
        </is>
      </c>
      <c r="D58" s="489">
        <f>$D$16</f>
        <v/>
      </c>
      <c r="E58" s="490">
        <f>F58+L58</f>
        <v/>
      </c>
      <c r="F58" s="490">
        <f>SUM(G58:K58)</f>
        <v/>
      </c>
      <c r="G58" s="490" t="n">
        <v>0</v>
      </c>
      <c r="H58" s="490" t="n">
        <v>0</v>
      </c>
      <c r="I58" s="490" t="n">
        <v>0</v>
      </c>
      <c r="J58" s="490" t="n">
        <v>0</v>
      </c>
      <c r="K58" s="490" t="n">
        <v>0</v>
      </c>
      <c r="L58" s="490">
        <f>SUM(M58:R58)</f>
        <v/>
      </c>
      <c r="M58" s="490" t="n">
        <v>0</v>
      </c>
      <c r="N58" s="490" t="n">
        <v>0</v>
      </c>
      <c r="O58" s="490" t="n">
        <v>0</v>
      </c>
      <c r="P58" s="490" t="n">
        <v>0</v>
      </c>
      <c r="Q58" s="490" t="n">
        <v>0</v>
      </c>
      <c r="R58" s="490" t="n">
        <v>0</v>
      </c>
      <c r="S58" s="491" t="n">
        <v>0</v>
      </c>
      <c r="T58" s="490" t="n">
        <v>0</v>
      </c>
    </row>
    <row customHeight="1" ht="12.8" r="59" s="349">
      <c r="B59" s="348" t="n"/>
      <c r="C59" s="484" t="n"/>
      <c r="D59" s="484">
        <f>$D$17</f>
        <v/>
      </c>
      <c r="E59" s="492">
        <f>F59+L59</f>
        <v/>
      </c>
      <c r="F59" s="492">
        <f>SUM(G59:K59)</f>
        <v/>
      </c>
      <c r="G59" s="492" t="n">
        <v>0</v>
      </c>
      <c r="H59" s="492" t="n">
        <v>0</v>
      </c>
      <c r="I59" s="492" t="n">
        <v>0</v>
      </c>
      <c r="J59" s="492" t="n">
        <v>0</v>
      </c>
      <c r="K59" s="492" t="n">
        <v>0</v>
      </c>
      <c r="L59" s="492">
        <f>SUM(M59:R59)</f>
        <v/>
      </c>
      <c r="M59" s="492" t="n">
        <v>0</v>
      </c>
      <c r="N59" s="492" t="n">
        <v>0</v>
      </c>
      <c r="O59" s="492" t="n">
        <v>0</v>
      </c>
      <c r="P59" s="492" t="n">
        <v>0</v>
      </c>
      <c r="Q59" s="492" t="n">
        <v>0</v>
      </c>
      <c r="R59" s="492" t="n">
        <v>0</v>
      </c>
      <c r="S59" s="493" t="n">
        <v>0</v>
      </c>
      <c r="T59" s="492" t="n">
        <v>0</v>
      </c>
    </row>
    <row customHeight="1" ht="12.8" r="60" s="349">
      <c r="B60" s="361" t="inlineStr">
        <is>
          <t>PL</t>
        </is>
      </c>
      <c r="C60" s="488" t="inlineStr">
        <is>
          <t>Poland</t>
        </is>
      </c>
      <c r="D60" s="489">
        <f>$D$16</f>
        <v/>
      </c>
      <c r="E60" s="490">
        <f>F60+L60</f>
        <v/>
      </c>
      <c r="F60" s="490">
        <f>SUM(G60:K60)</f>
        <v/>
      </c>
      <c r="G60" s="490" t="n">
        <v>0</v>
      </c>
      <c r="H60" s="490" t="n">
        <v>0</v>
      </c>
      <c r="I60" s="490" t="n">
        <v>0</v>
      </c>
      <c r="J60" s="490" t="n">
        <v>0</v>
      </c>
      <c r="K60" s="490" t="n">
        <v>0</v>
      </c>
      <c r="L60" s="490">
        <f>SUM(M60:R60)</f>
        <v/>
      </c>
      <c r="M60" s="490" t="n">
        <v>0</v>
      </c>
      <c r="N60" s="490" t="n">
        <v>0</v>
      </c>
      <c r="O60" s="490" t="n">
        <v>0</v>
      </c>
      <c r="P60" s="490" t="n">
        <v>0</v>
      </c>
      <c r="Q60" s="490" t="n">
        <v>0</v>
      </c>
      <c r="R60" s="490" t="n">
        <v>0</v>
      </c>
      <c r="S60" s="491" t="n">
        <v>0</v>
      </c>
      <c r="T60" s="490" t="n">
        <v>0</v>
      </c>
    </row>
    <row customHeight="1" ht="12.8" r="61" s="349">
      <c r="B61" s="348" t="n"/>
      <c r="C61" s="484" t="n"/>
      <c r="D61" s="484">
        <f>$D$17</f>
        <v/>
      </c>
      <c r="E61" s="492">
        <f>F61+L61</f>
        <v/>
      </c>
      <c r="F61" s="492">
        <f>SUM(G61:K61)</f>
        <v/>
      </c>
      <c r="G61" s="492" t="n">
        <v>0</v>
      </c>
      <c r="H61" s="492" t="n">
        <v>0</v>
      </c>
      <c r="I61" s="492" t="n">
        <v>0</v>
      </c>
      <c r="J61" s="492" t="n">
        <v>0</v>
      </c>
      <c r="K61" s="492" t="n">
        <v>0</v>
      </c>
      <c r="L61" s="492">
        <f>SUM(M61:R61)</f>
        <v/>
      </c>
      <c r="M61" s="492" t="n">
        <v>0</v>
      </c>
      <c r="N61" s="492" t="n">
        <v>0</v>
      </c>
      <c r="O61" s="492" t="n">
        <v>0</v>
      </c>
      <c r="P61" s="492" t="n">
        <v>0</v>
      </c>
      <c r="Q61" s="492" t="n">
        <v>0</v>
      </c>
      <c r="R61" s="492" t="n">
        <v>0</v>
      </c>
      <c r="S61" s="493" t="n">
        <v>0</v>
      </c>
      <c r="T61" s="492" t="n">
        <v>0</v>
      </c>
    </row>
    <row customHeight="1" ht="12.8" r="62" s="349">
      <c r="B62" s="361" t="inlineStr">
        <is>
          <t>PT</t>
        </is>
      </c>
      <c r="C62" s="488" t="inlineStr">
        <is>
          <t>Portugal</t>
        </is>
      </c>
      <c r="D62" s="489">
        <f>$D$16</f>
        <v/>
      </c>
      <c r="E62" s="490">
        <f>F62+L62</f>
        <v/>
      </c>
      <c r="F62" s="490">
        <f>SUM(G62:K62)</f>
        <v/>
      </c>
      <c r="G62" s="490" t="n">
        <v>0</v>
      </c>
      <c r="H62" s="490" t="n">
        <v>0</v>
      </c>
      <c r="I62" s="490" t="n">
        <v>0</v>
      </c>
      <c r="J62" s="490" t="n">
        <v>0</v>
      </c>
      <c r="K62" s="490" t="n">
        <v>0</v>
      </c>
      <c r="L62" s="490">
        <f>SUM(M62:R62)</f>
        <v/>
      </c>
      <c r="M62" s="490" t="n">
        <v>0</v>
      </c>
      <c r="N62" s="490" t="n">
        <v>0</v>
      </c>
      <c r="O62" s="490" t="n">
        <v>0</v>
      </c>
      <c r="P62" s="490" t="n">
        <v>0</v>
      </c>
      <c r="Q62" s="490" t="n">
        <v>0</v>
      </c>
      <c r="R62" s="490" t="n">
        <v>0</v>
      </c>
      <c r="S62" s="491" t="n">
        <v>0</v>
      </c>
      <c r="T62" s="490" t="n">
        <v>0</v>
      </c>
    </row>
    <row customHeight="1" ht="12.8" r="63" s="349">
      <c r="B63" s="348" t="n"/>
      <c r="C63" s="484" t="n"/>
      <c r="D63" s="484">
        <f>$D$17</f>
        <v/>
      </c>
      <c r="E63" s="492">
        <f>F63+L63</f>
        <v/>
      </c>
      <c r="F63" s="492">
        <f>SUM(G63:K63)</f>
        <v/>
      </c>
      <c r="G63" s="492" t="n">
        <v>0</v>
      </c>
      <c r="H63" s="492" t="n">
        <v>0</v>
      </c>
      <c r="I63" s="492" t="n">
        <v>0</v>
      </c>
      <c r="J63" s="492" t="n">
        <v>0</v>
      </c>
      <c r="K63" s="492" t="n">
        <v>0</v>
      </c>
      <c r="L63" s="492">
        <f>SUM(M63:R63)</f>
        <v/>
      </c>
      <c r="M63" s="492" t="n">
        <v>0</v>
      </c>
      <c r="N63" s="492" t="n">
        <v>0</v>
      </c>
      <c r="O63" s="492" t="n">
        <v>0</v>
      </c>
      <c r="P63" s="492" t="n">
        <v>0</v>
      </c>
      <c r="Q63" s="492" t="n">
        <v>0</v>
      </c>
      <c r="R63" s="492" t="n">
        <v>0</v>
      </c>
      <c r="S63" s="493" t="n">
        <v>0</v>
      </c>
      <c r="T63" s="492" t="n">
        <v>0</v>
      </c>
    </row>
    <row customHeight="1" ht="12.8" r="64" s="349">
      <c r="B64" s="361" t="inlineStr">
        <is>
          <t>RO</t>
        </is>
      </c>
      <c r="C64" s="488" t="inlineStr">
        <is>
          <t>Romania</t>
        </is>
      </c>
      <c r="D64" s="489">
        <f>$D$16</f>
        <v/>
      </c>
      <c r="E64" s="490">
        <f>F64+L64</f>
        <v/>
      </c>
      <c r="F64" s="490">
        <f>SUM(G64:K64)</f>
        <v/>
      </c>
      <c r="G64" s="490" t="n">
        <v>0</v>
      </c>
      <c r="H64" s="490" t="n">
        <v>0</v>
      </c>
      <c r="I64" s="490" t="n">
        <v>0</v>
      </c>
      <c r="J64" s="490" t="n">
        <v>0</v>
      </c>
      <c r="K64" s="490" t="n">
        <v>0</v>
      </c>
      <c r="L64" s="490">
        <f>SUM(M64:R64)</f>
        <v/>
      </c>
      <c r="M64" s="490" t="n">
        <v>0</v>
      </c>
      <c r="N64" s="490" t="n">
        <v>0</v>
      </c>
      <c r="O64" s="490" t="n">
        <v>0</v>
      </c>
      <c r="P64" s="490" t="n">
        <v>0</v>
      </c>
      <c r="Q64" s="490" t="n">
        <v>0</v>
      </c>
      <c r="R64" s="490" t="n">
        <v>0</v>
      </c>
      <c r="S64" s="491" t="n">
        <v>0</v>
      </c>
      <c r="T64" s="490" t="n">
        <v>0</v>
      </c>
    </row>
    <row customHeight="1" ht="12.8" r="65" s="349">
      <c r="B65" s="348" t="n"/>
      <c r="C65" s="484" t="n"/>
      <c r="D65" s="484">
        <f>$D$17</f>
        <v/>
      </c>
      <c r="E65" s="492">
        <f>F65+L65</f>
        <v/>
      </c>
      <c r="F65" s="492">
        <f>SUM(G65:K65)</f>
        <v/>
      </c>
      <c r="G65" s="492" t="n">
        <v>0</v>
      </c>
      <c r="H65" s="492" t="n">
        <v>0</v>
      </c>
      <c r="I65" s="492" t="n">
        <v>0</v>
      </c>
      <c r="J65" s="492" t="n">
        <v>0</v>
      </c>
      <c r="K65" s="492" t="n">
        <v>0</v>
      </c>
      <c r="L65" s="492">
        <f>SUM(M65:R65)</f>
        <v/>
      </c>
      <c r="M65" s="492" t="n">
        <v>0</v>
      </c>
      <c r="N65" s="492" t="n">
        <v>0</v>
      </c>
      <c r="O65" s="492" t="n">
        <v>0</v>
      </c>
      <c r="P65" s="492" t="n">
        <v>0</v>
      </c>
      <c r="Q65" s="492" t="n">
        <v>0</v>
      </c>
      <c r="R65" s="492" t="n">
        <v>0</v>
      </c>
      <c r="S65" s="493" t="n">
        <v>0</v>
      </c>
      <c r="T65" s="492" t="n">
        <v>0</v>
      </c>
    </row>
    <row customHeight="1" ht="12.8" r="66" s="349">
      <c r="B66" s="361" t="inlineStr">
        <is>
          <t>SK</t>
        </is>
      </c>
      <c r="C66" s="488" t="inlineStr">
        <is>
          <t>Slovakia</t>
        </is>
      </c>
      <c r="D66" s="489">
        <f>$D$16</f>
        <v/>
      </c>
      <c r="E66" s="490">
        <f>F66+L66</f>
        <v/>
      </c>
      <c r="F66" s="490">
        <f>SUM(G66:K66)</f>
        <v/>
      </c>
      <c r="G66" s="490" t="n">
        <v>0</v>
      </c>
      <c r="H66" s="490" t="n">
        <v>0</v>
      </c>
      <c r="I66" s="490" t="n">
        <v>0</v>
      </c>
      <c r="J66" s="490" t="n">
        <v>0</v>
      </c>
      <c r="K66" s="490" t="n">
        <v>0</v>
      </c>
      <c r="L66" s="490">
        <f>SUM(M66:R66)</f>
        <v/>
      </c>
      <c r="M66" s="490" t="n">
        <v>0</v>
      </c>
      <c r="N66" s="490" t="n">
        <v>0</v>
      </c>
      <c r="O66" s="490" t="n">
        <v>0</v>
      </c>
      <c r="P66" s="490" t="n">
        <v>0</v>
      </c>
      <c r="Q66" s="490" t="n">
        <v>0</v>
      </c>
      <c r="R66" s="490" t="n">
        <v>0</v>
      </c>
      <c r="S66" s="491" t="n">
        <v>0</v>
      </c>
      <c r="T66" s="490" t="n">
        <v>0</v>
      </c>
    </row>
    <row customHeight="1" ht="12.8" r="67" s="349">
      <c r="B67" s="348" t="n"/>
      <c r="C67" s="484" t="n"/>
      <c r="D67" s="484">
        <f>$D$17</f>
        <v/>
      </c>
      <c r="E67" s="492">
        <f>F67+L67</f>
        <v/>
      </c>
      <c r="F67" s="492">
        <f>SUM(G67:K67)</f>
        <v/>
      </c>
      <c r="G67" s="492" t="n">
        <v>0</v>
      </c>
      <c r="H67" s="492" t="n">
        <v>0</v>
      </c>
      <c r="I67" s="492" t="n">
        <v>0</v>
      </c>
      <c r="J67" s="492" t="n">
        <v>0</v>
      </c>
      <c r="K67" s="492" t="n">
        <v>0</v>
      </c>
      <c r="L67" s="492">
        <f>SUM(M67:R67)</f>
        <v/>
      </c>
      <c r="M67" s="492" t="n">
        <v>0</v>
      </c>
      <c r="N67" s="492" t="n">
        <v>0</v>
      </c>
      <c r="O67" s="492" t="n">
        <v>0</v>
      </c>
      <c r="P67" s="492" t="n">
        <v>0</v>
      </c>
      <c r="Q67" s="492" t="n">
        <v>0</v>
      </c>
      <c r="R67" s="492" t="n">
        <v>0</v>
      </c>
      <c r="S67" s="493" t="n">
        <v>0</v>
      </c>
      <c r="T67" s="492" t="n">
        <v>0</v>
      </c>
    </row>
    <row customHeight="1" ht="12.8" r="68" s="349">
      <c r="B68" s="361" t="inlineStr">
        <is>
          <t>SI</t>
        </is>
      </c>
      <c r="C68" s="488" t="inlineStr">
        <is>
          <t>Slovenia</t>
        </is>
      </c>
      <c r="D68" s="489">
        <f>$D$16</f>
        <v/>
      </c>
      <c r="E68" s="490">
        <f>F68+L68</f>
        <v/>
      </c>
      <c r="F68" s="490">
        <f>SUM(G68:K68)</f>
        <v/>
      </c>
      <c r="G68" s="490" t="n">
        <v>0</v>
      </c>
      <c r="H68" s="490" t="n">
        <v>0</v>
      </c>
      <c r="I68" s="490" t="n">
        <v>0</v>
      </c>
      <c r="J68" s="490" t="n">
        <v>0</v>
      </c>
      <c r="K68" s="490" t="n">
        <v>0</v>
      </c>
      <c r="L68" s="490">
        <f>SUM(M68:R68)</f>
        <v/>
      </c>
      <c r="M68" s="490" t="n">
        <v>0</v>
      </c>
      <c r="N68" s="490" t="n">
        <v>0</v>
      </c>
      <c r="O68" s="490" t="n">
        <v>0</v>
      </c>
      <c r="P68" s="490" t="n">
        <v>0</v>
      </c>
      <c r="Q68" s="490" t="n">
        <v>0</v>
      </c>
      <c r="R68" s="490" t="n">
        <v>0</v>
      </c>
      <c r="S68" s="491" t="n">
        <v>0</v>
      </c>
      <c r="T68" s="490" t="n">
        <v>0</v>
      </c>
    </row>
    <row customHeight="1" ht="12.8" r="69" s="349">
      <c r="B69" s="348" t="n"/>
      <c r="C69" s="484" t="n"/>
      <c r="D69" s="484">
        <f>$D$17</f>
        <v/>
      </c>
      <c r="E69" s="492">
        <f>F69+L69</f>
        <v/>
      </c>
      <c r="F69" s="492">
        <f>SUM(G69:K69)</f>
        <v/>
      </c>
      <c r="G69" s="492" t="n">
        <v>0</v>
      </c>
      <c r="H69" s="492" t="n">
        <v>0</v>
      </c>
      <c r="I69" s="492" t="n">
        <v>0</v>
      </c>
      <c r="J69" s="492" t="n">
        <v>0</v>
      </c>
      <c r="K69" s="492" t="n">
        <v>0</v>
      </c>
      <c r="L69" s="492">
        <f>SUM(M69:R69)</f>
        <v/>
      </c>
      <c r="M69" s="492" t="n">
        <v>0</v>
      </c>
      <c r="N69" s="492" t="n">
        <v>0</v>
      </c>
      <c r="O69" s="492" t="n">
        <v>0</v>
      </c>
      <c r="P69" s="492" t="n">
        <v>0</v>
      </c>
      <c r="Q69" s="492" t="n">
        <v>0</v>
      </c>
      <c r="R69" s="492" t="n">
        <v>0</v>
      </c>
      <c r="S69" s="493" t="n">
        <v>0</v>
      </c>
      <c r="T69" s="492" t="n">
        <v>0</v>
      </c>
    </row>
    <row customHeight="1" ht="12.8" r="70" s="349">
      <c r="B70" s="361" t="inlineStr">
        <is>
          <t>ES</t>
        </is>
      </c>
      <c r="C70" s="488" t="inlineStr">
        <is>
          <t>Spain</t>
        </is>
      </c>
      <c r="D70" s="489">
        <f>$D$16</f>
        <v/>
      </c>
      <c r="E70" s="490">
        <f>F70+L70</f>
        <v/>
      </c>
      <c r="F70" s="490">
        <f>SUM(G70:K70)</f>
        <v/>
      </c>
      <c r="G70" s="490" t="n">
        <v>0</v>
      </c>
      <c r="H70" s="490" t="n">
        <v>0</v>
      </c>
      <c r="I70" s="490" t="n">
        <v>0</v>
      </c>
      <c r="J70" s="490" t="n">
        <v>0</v>
      </c>
      <c r="K70" s="490" t="n">
        <v>0</v>
      </c>
      <c r="L70" s="490">
        <f>SUM(M70:R70)</f>
        <v/>
      </c>
      <c r="M70" s="490" t="n">
        <v>0</v>
      </c>
      <c r="N70" s="490" t="n">
        <v>0</v>
      </c>
      <c r="O70" s="490" t="n">
        <v>0</v>
      </c>
      <c r="P70" s="490" t="n">
        <v>0</v>
      </c>
      <c r="Q70" s="490" t="n">
        <v>0</v>
      </c>
      <c r="R70" s="490" t="n">
        <v>0</v>
      </c>
      <c r="S70" s="491" t="n">
        <v>0</v>
      </c>
      <c r="T70" s="490" t="n">
        <v>0</v>
      </c>
    </row>
    <row customHeight="1" ht="12.8" r="71" s="349">
      <c r="B71" s="348" t="n"/>
      <c r="C71" s="484" t="n"/>
      <c r="D71" s="484">
        <f>$D$17</f>
        <v/>
      </c>
      <c r="E71" s="492">
        <f>F71+L71</f>
        <v/>
      </c>
      <c r="F71" s="492">
        <f>SUM(G71:K71)</f>
        <v/>
      </c>
      <c r="G71" s="492" t="n">
        <v>0</v>
      </c>
      <c r="H71" s="492" t="n">
        <v>0</v>
      </c>
      <c r="I71" s="492" t="n">
        <v>0</v>
      </c>
      <c r="J71" s="492" t="n">
        <v>0</v>
      </c>
      <c r="K71" s="492" t="n">
        <v>0</v>
      </c>
      <c r="L71" s="492">
        <f>SUM(M71:R71)</f>
        <v/>
      </c>
      <c r="M71" s="492" t="n">
        <v>0</v>
      </c>
      <c r="N71" s="492" t="n">
        <v>0</v>
      </c>
      <c r="O71" s="492" t="n">
        <v>0</v>
      </c>
      <c r="P71" s="492" t="n">
        <v>0</v>
      </c>
      <c r="Q71" s="492" t="n">
        <v>0</v>
      </c>
      <c r="R71" s="492" t="n">
        <v>0</v>
      </c>
      <c r="S71" s="493" t="n">
        <v>0</v>
      </c>
      <c r="T71" s="492" t="n">
        <v>0</v>
      </c>
    </row>
    <row customHeight="1" ht="12.8" r="72" s="349">
      <c r="B72" s="361" t="inlineStr">
        <is>
          <t>SE</t>
        </is>
      </c>
      <c r="C72" s="488" t="inlineStr">
        <is>
          <t>Sweden</t>
        </is>
      </c>
      <c r="D72" s="489">
        <f>$D$16</f>
        <v/>
      </c>
      <c r="E72" s="490">
        <f>F72+L72</f>
        <v/>
      </c>
      <c r="F72" s="490">
        <f>SUM(G72:K72)</f>
        <v/>
      </c>
      <c r="G72" s="490" t="n">
        <v>0</v>
      </c>
      <c r="H72" s="490" t="n">
        <v>0</v>
      </c>
      <c r="I72" s="490" t="n">
        <v>0</v>
      </c>
      <c r="J72" s="490" t="n">
        <v>0</v>
      </c>
      <c r="K72" s="490" t="n">
        <v>0</v>
      </c>
      <c r="L72" s="490">
        <f>SUM(M72:R72)</f>
        <v/>
      </c>
      <c r="M72" s="490" t="n">
        <v>0</v>
      </c>
      <c r="N72" s="490" t="n">
        <v>0</v>
      </c>
      <c r="O72" s="490" t="n">
        <v>0</v>
      </c>
      <c r="P72" s="490" t="n">
        <v>0</v>
      </c>
      <c r="Q72" s="490" t="n">
        <v>0</v>
      </c>
      <c r="R72" s="490" t="n">
        <v>0</v>
      </c>
      <c r="S72" s="491" t="n">
        <v>0</v>
      </c>
      <c r="T72" s="490" t="n">
        <v>0</v>
      </c>
    </row>
    <row customHeight="1" ht="12.8" r="73" s="349">
      <c r="B73" s="348" t="n"/>
      <c r="C73" s="484" t="n"/>
      <c r="D73" s="484">
        <f>$D$17</f>
        <v/>
      </c>
      <c r="E73" s="492">
        <f>F73+L73</f>
        <v/>
      </c>
      <c r="F73" s="492">
        <f>SUM(G73:K73)</f>
        <v/>
      </c>
      <c r="G73" s="492" t="n">
        <v>0</v>
      </c>
      <c r="H73" s="492" t="n">
        <v>0</v>
      </c>
      <c r="I73" s="492" t="n">
        <v>0</v>
      </c>
      <c r="J73" s="492" t="n">
        <v>0</v>
      </c>
      <c r="K73" s="492" t="n">
        <v>0</v>
      </c>
      <c r="L73" s="492">
        <f>SUM(M73:R73)</f>
        <v/>
      </c>
      <c r="M73" s="492" t="n">
        <v>0</v>
      </c>
      <c r="N73" s="492" t="n">
        <v>0</v>
      </c>
      <c r="O73" s="492" t="n">
        <v>0</v>
      </c>
      <c r="P73" s="492" t="n">
        <v>0</v>
      </c>
      <c r="Q73" s="492" t="n">
        <v>0</v>
      </c>
      <c r="R73" s="492" t="n">
        <v>0</v>
      </c>
      <c r="S73" s="493" t="n">
        <v>0</v>
      </c>
      <c r="T73" s="492" t="n">
        <v>0</v>
      </c>
    </row>
    <row customHeight="1" ht="12.8" r="74" s="349">
      <c r="B74" s="361" t="inlineStr">
        <is>
          <t>CA</t>
        </is>
      </c>
      <c r="C74" s="488" t="inlineStr">
        <is>
          <t>Canada</t>
        </is>
      </c>
      <c r="D74" s="489">
        <f>$D$16</f>
        <v/>
      </c>
      <c r="E74" s="490">
        <f>F74+L74</f>
        <v/>
      </c>
      <c r="F74" s="490">
        <f>SUM(G74:K74)</f>
        <v/>
      </c>
      <c r="G74" s="490" t="n">
        <v>0</v>
      </c>
      <c r="H74" s="490" t="n">
        <v>0</v>
      </c>
      <c r="I74" s="490" t="n">
        <v>0</v>
      </c>
      <c r="J74" s="490" t="n">
        <v>0</v>
      </c>
      <c r="K74" s="490" t="n">
        <v>0</v>
      </c>
      <c r="L74" s="490">
        <f>SUM(M74:R74)</f>
        <v/>
      </c>
      <c r="M74" s="490" t="n">
        <v>0</v>
      </c>
      <c r="N74" s="490" t="n">
        <v>0</v>
      </c>
      <c r="O74" s="490" t="n">
        <v>0</v>
      </c>
      <c r="P74" s="490" t="n">
        <v>0</v>
      </c>
      <c r="Q74" s="490" t="n">
        <v>0</v>
      </c>
      <c r="R74" s="490" t="n">
        <v>0</v>
      </c>
      <c r="S74" s="491" t="n">
        <v>0</v>
      </c>
      <c r="T74" s="490" t="n">
        <v>0</v>
      </c>
    </row>
    <row customHeight="1" ht="12.8" r="75" s="349">
      <c r="B75" s="348" t="n"/>
      <c r="C75" s="484" t="n"/>
      <c r="D75" s="484">
        <f>$D$17</f>
        <v/>
      </c>
      <c r="E75" s="492">
        <f>F75+L75</f>
        <v/>
      </c>
      <c r="F75" s="492">
        <f>SUM(G75:K75)</f>
        <v/>
      </c>
      <c r="G75" s="492" t="n">
        <v>0</v>
      </c>
      <c r="H75" s="492" t="n">
        <v>0</v>
      </c>
      <c r="I75" s="492" t="n">
        <v>0</v>
      </c>
      <c r="J75" s="492" t="n">
        <v>0</v>
      </c>
      <c r="K75" s="492" t="n">
        <v>0</v>
      </c>
      <c r="L75" s="492">
        <f>SUM(M75:R75)</f>
        <v/>
      </c>
      <c r="M75" s="492" t="n">
        <v>0</v>
      </c>
      <c r="N75" s="492" t="n">
        <v>0</v>
      </c>
      <c r="O75" s="492" t="n">
        <v>0</v>
      </c>
      <c r="P75" s="492" t="n">
        <v>0</v>
      </c>
      <c r="Q75" s="492" t="n">
        <v>0</v>
      </c>
      <c r="R75" s="492" t="n">
        <v>0</v>
      </c>
      <c r="S75" s="493" t="n">
        <v>0</v>
      </c>
      <c r="T75" s="492" t="n">
        <v>0</v>
      </c>
    </row>
    <row customHeight="1" ht="12.8" r="76" s="349">
      <c r="B76" s="361" t="inlineStr">
        <is>
          <t>IS</t>
        </is>
      </c>
      <c r="C76" s="488" t="inlineStr">
        <is>
          <t>Iceland</t>
        </is>
      </c>
      <c r="D76" s="489">
        <f>$D$16</f>
        <v/>
      </c>
      <c r="E76" s="490">
        <f>F76+L76</f>
        <v/>
      </c>
      <c r="F76" s="490">
        <f>SUM(G76:K76)</f>
        <v/>
      </c>
      <c r="G76" s="490" t="n">
        <v>0</v>
      </c>
      <c r="H76" s="490" t="n">
        <v>0</v>
      </c>
      <c r="I76" s="490" t="n">
        <v>0</v>
      </c>
      <c r="J76" s="490" t="n">
        <v>0</v>
      </c>
      <c r="K76" s="490" t="n">
        <v>0</v>
      </c>
      <c r="L76" s="490">
        <f>SUM(M76:R76)</f>
        <v/>
      </c>
      <c r="M76" s="490" t="n">
        <v>0</v>
      </c>
      <c r="N76" s="490" t="n">
        <v>0</v>
      </c>
      <c r="O76" s="490" t="n">
        <v>0</v>
      </c>
      <c r="P76" s="490" t="n">
        <v>0</v>
      </c>
      <c r="Q76" s="490" t="n">
        <v>0</v>
      </c>
      <c r="R76" s="490" t="n">
        <v>0</v>
      </c>
      <c r="S76" s="491" t="n">
        <v>0</v>
      </c>
      <c r="T76" s="490" t="n">
        <v>0</v>
      </c>
    </row>
    <row customHeight="1" ht="12.8" r="77" s="349">
      <c r="B77" s="348" t="n"/>
      <c r="C77" s="484" t="n"/>
      <c r="D77" s="484">
        <f>$D$17</f>
        <v/>
      </c>
      <c r="E77" s="492">
        <f>F77+L77</f>
        <v/>
      </c>
      <c r="F77" s="492">
        <f>SUM(G77:K77)</f>
        <v/>
      </c>
      <c r="G77" s="492" t="n">
        <v>0</v>
      </c>
      <c r="H77" s="492" t="n">
        <v>0</v>
      </c>
      <c r="I77" s="492" t="n">
        <v>0</v>
      </c>
      <c r="J77" s="492" t="n">
        <v>0</v>
      </c>
      <c r="K77" s="492" t="n">
        <v>0</v>
      </c>
      <c r="L77" s="492">
        <f>SUM(M77:R77)</f>
        <v/>
      </c>
      <c r="M77" s="492" t="n">
        <v>0</v>
      </c>
      <c r="N77" s="492" t="n">
        <v>0</v>
      </c>
      <c r="O77" s="492" t="n">
        <v>0</v>
      </c>
      <c r="P77" s="492" t="n">
        <v>0</v>
      </c>
      <c r="Q77" s="492" t="n">
        <v>0</v>
      </c>
      <c r="R77" s="492" t="n">
        <v>0</v>
      </c>
      <c r="S77" s="493" t="n">
        <v>0</v>
      </c>
      <c r="T77" s="492" t="n">
        <v>0</v>
      </c>
    </row>
    <row customHeight="1" ht="12.8" r="78" s="349">
      <c r="B78" s="361" t="inlineStr">
        <is>
          <t>JP</t>
        </is>
      </c>
      <c r="C78" s="488" t="inlineStr">
        <is>
          <t>Japan</t>
        </is>
      </c>
      <c r="D78" s="489">
        <f>$D$16</f>
        <v/>
      </c>
      <c r="E78" s="490">
        <f>F78+L78</f>
        <v/>
      </c>
      <c r="F78" s="490">
        <f>SUM(G78:K78)</f>
        <v/>
      </c>
      <c r="G78" s="490" t="n">
        <v>0</v>
      </c>
      <c r="H78" s="490" t="n">
        <v>0</v>
      </c>
      <c r="I78" s="490" t="n">
        <v>0</v>
      </c>
      <c r="J78" s="490" t="n">
        <v>0</v>
      </c>
      <c r="K78" s="490" t="n">
        <v>0</v>
      </c>
      <c r="L78" s="490">
        <f>SUM(M78:R78)</f>
        <v/>
      </c>
      <c r="M78" s="490" t="n">
        <v>0</v>
      </c>
      <c r="N78" s="490" t="n">
        <v>0</v>
      </c>
      <c r="O78" s="490" t="n">
        <v>0</v>
      </c>
      <c r="P78" s="490" t="n">
        <v>0</v>
      </c>
      <c r="Q78" s="490" t="n">
        <v>0</v>
      </c>
      <c r="R78" s="490" t="n">
        <v>0</v>
      </c>
      <c r="S78" s="491" t="n">
        <v>0</v>
      </c>
      <c r="T78" s="490" t="n">
        <v>0</v>
      </c>
    </row>
    <row customHeight="1" ht="12.8" r="79" s="349">
      <c r="B79" s="348" t="n"/>
      <c r="C79" s="484" t="n"/>
      <c r="D79" s="484">
        <f>$D$17</f>
        <v/>
      </c>
      <c r="E79" s="492">
        <f>F79+L79</f>
        <v/>
      </c>
      <c r="F79" s="492">
        <f>SUM(G79:K79)</f>
        <v/>
      </c>
      <c r="G79" s="492" t="n">
        <v>0</v>
      </c>
      <c r="H79" s="492" t="n">
        <v>0</v>
      </c>
      <c r="I79" s="492" t="n">
        <v>0</v>
      </c>
      <c r="J79" s="492" t="n">
        <v>0</v>
      </c>
      <c r="K79" s="492" t="n">
        <v>0</v>
      </c>
      <c r="L79" s="492">
        <f>SUM(M79:R79)</f>
        <v/>
      </c>
      <c r="M79" s="492" t="n">
        <v>0</v>
      </c>
      <c r="N79" s="492" t="n">
        <v>0</v>
      </c>
      <c r="O79" s="492" t="n">
        <v>0</v>
      </c>
      <c r="P79" s="492" t="n">
        <v>0</v>
      </c>
      <c r="Q79" s="492" t="n">
        <v>0</v>
      </c>
      <c r="R79" s="492" t="n">
        <v>0</v>
      </c>
      <c r="S79" s="493" t="n">
        <v>0</v>
      </c>
      <c r="T79" s="492" t="n">
        <v>0</v>
      </c>
    </row>
    <row customHeight="1" ht="12.8" r="80" s="349">
      <c r="B80" s="361" t="inlineStr">
        <is>
          <t>LI</t>
        </is>
      </c>
      <c r="C80" s="488" t="inlineStr">
        <is>
          <t>Liechtenstein</t>
        </is>
      </c>
      <c r="D80" s="489">
        <f>$D$16</f>
        <v/>
      </c>
      <c r="E80" s="490">
        <f>F80+L80</f>
        <v/>
      </c>
      <c r="F80" s="490">
        <f>SUM(G80:K80)</f>
        <v/>
      </c>
      <c r="G80" s="490" t="n">
        <v>0</v>
      </c>
      <c r="H80" s="490" t="n">
        <v>0</v>
      </c>
      <c r="I80" s="490" t="n">
        <v>0</v>
      </c>
      <c r="J80" s="490" t="n">
        <v>0</v>
      </c>
      <c r="K80" s="490" t="n">
        <v>0</v>
      </c>
      <c r="L80" s="490">
        <f>SUM(M80:R80)</f>
        <v/>
      </c>
      <c r="M80" s="490" t="n">
        <v>0</v>
      </c>
      <c r="N80" s="490" t="n">
        <v>0</v>
      </c>
      <c r="O80" s="490" t="n">
        <v>0</v>
      </c>
      <c r="P80" s="490" t="n">
        <v>0</v>
      </c>
      <c r="Q80" s="490" t="n">
        <v>0</v>
      </c>
      <c r="R80" s="490" t="n">
        <v>0</v>
      </c>
      <c r="S80" s="491" t="n">
        <v>0</v>
      </c>
      <c r="T80" s="490" t="n">
        <v>0</v>
      </c>
    </row>
    <row customHeight="1" ht="12.8" r="81" s="349">
      <c r="B81" s="348" t="n"/>
      <c r="C81" s="484" t="n"/>
      <c r="D81" s="484">
        <f>$D$17</f>
        <v/>
      </c>
      <c r="E81" s="492">
        <f>F81+L81</f>
        <v/>
      </c>
      <c r="F81" s="492">
        <f>SUM(G81:K81)</f>
        <v/>
      </c>
      <c r="G81" s="492" t="n">
        <v>0</v>
      </c>
      <c r="H81" s="492" t="n">
        <v>0</v>
      </c>
      <c r="I81" s="492" t="n">
        <v>0</v>
      </c>
      <c r="J81" s="492" t="n">
        <v>0</v>
      </c>
      <c r="K81" s="492" t="n">
        <v>0</v>
      </c>
      <c r="L81" s="492">
        <f>SUM(M81:R81)</f>
        <v/>
      </c>
      <c r="M81" s="492" t="n">
        <v>0</v>
      </c>
      <c r="N81" s="492" t="n">
        <v>0</v>
      </c>
      <c r="O81" s="492" t="n">
        <v>0</v>
      </c>
      <c r="P81" s="492" t="n">
        <v>0</v>
      </c>
      <c r="Q81" s="492" t="n">
        <v>0</v>
      </c>
      <c r="R81" s="492" t="n">
        <v>0</v>
      </c>
      <c r="S81" s="493" t="n">
        <v>0</v>
      </c>
      <c r="T81" s="492" t="n">
        <v>0</v>
      </c>
    </row>
    <row customHeight="1" ht="12.8" r="82" s="349">
      <c r="B82" s="361" t="inlineStr">
        <is>
          <t>NO</t>
        </is>
      </c>
      <c r="C82" s="488" t="inlineStr">
        <is>
          <t>Norway</t>
        </is>
      </c>
      <c r="D82" s="489">
        <f>$D$16</f>
        <v/>
      </c>
      <c r="E82" s="490">
        <f>F82+L82</f>
        <v/>
      </c>
      <c r="F82" s="490">
        <f>SUM(G82:K82)</f>
        <v/>
      </c>
      <c r="G82" s="490" t="n">
        <v>0</v>
      </c>
      <c r="H82" s="490" t="n">
        <v>0</v>
      </c>
      <c r="I82" s="490" t="n">
        <v>0</v>
      </c>
      <c r="J82" s="490" t="n">
        <v>0</v>
      </c>
      <c r="K82" s="490" t="n">
        <v>0</v>
      </c>
      <c r="L82" s="490">
        <f>SUM(M82:R82)</f>
        <v/>
      </c>
      <c r="M82" s="490" t="n">
        <v>0</v>
      </c>
      <c r="N82" s="490" t="n">
        <v>0</v>
      </c>
      <c r="O82" s="490" t="n">
        <v>0</v>
      </c>
      <c r="P82" s="490" t="n">
        <v>0</v>
      </c>
      <c r="Q82" s="490" t="n">
        <v>0</v>
      </c>
      <c r="R82" s="490" t="n">
        <v>0</v>
      </c>
      <c r="S82" s="491" t="n">
        <v>0</v>
      </c>
      <c r="T82" s="490" t="n">
        <v>0</v>
      </c>
    </row>
    <row customHeight="1" ht="12.8" r="83" s="349">
      <c r="B83" s="348" t="n"/>
      <c r="C83" s="484" t="n"/>
      <c r="D83" s="484">
        <f>$D$17</f>
        <v/>
      </c>
      <c r="E83" s="492">
        <f>F83+L83</f>
        <v/>
      </c>
      <c r="F83" s="492">
        <f>SUM(G83:K83)</f>
        <v/>
      </c>
      <c r="G83" s="492" t="n">
        <v>0</v>
      </c>
      <c r="H83" s="492" t="n">
        <v>0</v>
      </c>
      <c r="I83" s="492" t="n">
        <v>0</v>
      </c>
      <c r="J83" s="492" t="n">
        <v>0</v>
      </c>
      <c r="K83" s="492" t="n">
        <v>0</v>
      </c>
      <c r="L83" s="492">
        <f>SUM(M83:R83)</f>
        <v/>
      </c>
      <c r="M83" s="492" t="n">
        <v>0</v>
      </c>
      <c r="N83" s="492" t="n">
        <v>0</v>
      </c>
      <c r="O83" s="492" t="n">
        <v>0</v>
      </c>
      <c r="P83" s="492" t="n">
        <v>0</v>
      </c>
      <c r="Q83" s="492" t="n">
        <v>0</v>
      </c>
      <c r="R83" s="492" t="n">
        <v>0</v>
      </c>
      <c r="S83" s="493" t="n">
        <v>0</v>
      </c>
      <c r="T83" s="492" t="n">
        <v>0</v>
      </c>
    </row>
    <row customHeight="1" ht="12.8" r="84" s="349">
      <c r="B84" s="361" t="inlineStr">
        <is>
          <t>CH</t>
        </is>
      </c>
      <c r="C84" s="488" t="inlineStr">
        <is>
          <t>Switzerland</t>
        </is>
      </c>
      <c r="D84" s="489">
        <f>$D$16</f>
        <v/>
      </c>
      <c r="E84" s="490">
        <f>F84+L84</f>
        <v/>
      </c>
      <c r="F84" s="490">
        <f>SUM(G84:K84)</f>
        <v/>
      </c>
      <c r="G84" s="490" t="n">
        <v>0</v>
      </c>
      <c r="H84" s="490" t="n">
        <v>0</v>
      </c>
      <c r="I84" s="490" t="n">
        <v>0</v>
      </c>
      <c r="J84" s="490" t="n">
        <v>0</v>
      </c>
      <c r="K84" s="490" t="n">
        <v>0</v>
      </c>
      <c r="L84" s="490">
        <f>SUM(M84:R84)</f>
        <v/>
      </c>
      <c r="M84" s="490" t="n">
        <v>0</v>
      </c>
      <c r="N84" s="490" t="n">
        <v>0</v>
      </c>
      <c r="O84" s="490" t="n">
        <v>0</v>
      </c>
      <c r="P84" s="490" t="n">
        <v>0</v>
      </c>
      <c r="Q84" s="490" t="n">
        <v>0</v>
      </c>
      <c r="R84" s="490" t="n">
        <v>0</v>
      </c>
      <c r="S84" s="491" t="n">
        <v>0</v>
      </c>
      <c r="T84" s="490" t="n">
        <v>0</v>
      </c>
    </row>
    <row customHeight="1" ht="12.8" r="85" s="349">
      <c r="B85" s="348" t="n"/>
      <c r="C85" s="484" t="n"/>
      <c r="D85" s="484">
        <f>$D$17</f>
        <v/>
      </c>
      <c r="E85" s="492">
        <f>F85+L85</f>
        <v/>
      </c>
      <c r="F85" s="492">
        <f>SUM(G85:K85)</f>
        <v/>
      </c>
      <c r="G85" s="492" t="n">
        <v>0</v>
      </c>
      <c r="H85" s="492" t="n">
        <v>0</v>
      </c>
      <c r="I85" s="492" t="n">
        <v>0</v>
      </c>
      <c r="J85" s="492" t="n">
        <v>0</v>
      </c>
      <c r="K85" s="492" t="n">
        <v>0</v>
      </c>
      <c r="L85" s="492">
        <f>SUM(M85:R85)</f>
        <v/>
      </c>
      <c r="M85" s="492" t="n">
        <v>0</v>
      </c>
      <c r="N85" s="492" t="n">
        <v>0</v>
      </c>
      <c r="O85" s="492" t="n">
        <v>0</v>
      </c>
      <c r="P85" s="492" t="n">
        <v>0</v>
      </c>
      <c r="Q85" s="492" t="n">
        <v>0</v>
      </c>
      <c r="R85" s="492" t="n">
        <v>0</v>
      </c>
      <c r="S85" s="493" t="n">
        <v>0</v>
      </c>
      <c r="T85" s="492" t="n">
        <v>0</v>
      </c>
    </row>
    <row customHeight="1" ht="12.8" r="86" s="349">
      <c r="B86" s="361" t="inlineStr">
        <is>
          <t>US</t>
        </is>
      </c>
      <c r="C86" s="488" t="inlineStr">
        <is>
          <t>USA</t>
        </is>
      </c>
      <c r="D86" s="489">
        <f>$D$16</f>
        <v/>
      </c>
      <c r="E86" s="490">
        <f>F86+L86</f>
        <v/>
      </c>
      <c r="F86" s="490">
        <f>SUM(G86:K86)</f>
        <v/>
      </c>
      <c r="G86" s="490" t="n">
        <v>0</v>
      </c>
      <c r="H86" s="490" t="n">
        <v>0</v>
      </c>
      <c r="I86" s="490" t="n">
        <v>0</v>
      </c>
      <c r="J86" s="490" t="n">
        <v>0</v>
      </c>
      <c r="K86" s="490" t="n">
        <v>0</v>
      </c>
      <c r="L86" s="490">
        <f>SUM(M86:R86)</f>
        <v/>
      </c>
      <c r="M86" s="490" t="n">
        <v>0</v>
      </c>
      <c r="N86" s="490" t="n">
        <v>0</v>
      </c>
      <c r="O86" s="490" t="n">
        <v>0</v>
      </c>
      <c r="P86" s="490" t="n">
        <v>0</v>
      </c>
      <c r="Q86" s="490" t="n">
        <v>0</v>
      </c>
      <c r="R86" s="490" t="n">
        <v>0</v>
      </c>
      <c r="S86" s="491" t="n">
        <v>0</v>
      </c>
      <c r="T86" s="490" t="n">
        <v>0</v>
      </c>
    </row>
    <row customHeight="1" ht="12.8" r="87" s="349">
      <c r="B87" s="348" t="n"/>
      <c r="C87" s="484" t="n"/>
      <c r="D87" s="484">
        <f>$D$17</f>
        <v/>
      </c>
      <c r="E87" s="492">
        <f>F87+L87</f>
        <v/>
      </c>
      <c r="F87" s="492">
        <f>SUM(G87:K87)</f>
        <v/>
      </c>
      <c r="G87" s="492" t="n">
        <v>0</v>
      </c>
      <c r="H87" s="492" t="n">
        <v>0</v>
      </c>
      <c r="I87" s="492" t="n">
        <v>0</v>
      </c>
      <c r="J87" s="492" t="n">
        <v>0</v>
      </c>
      <c r="K87" s="492" t="n">
        <v>0</v>
      </c>
      <c r="L87" s="492">
        <f>SUM(M87:R87)</f>
        <v/>
      </c>
      <c r="M87" s="492" t="n">
        <v>0</v>
      </c>
      <c r="N87" s="492" t="n">
        <v>0</v>
      </c>
      <c r="O87" s="492" t="n">
        <v>0</v>
      </c>
      <c r="P87" s="492" t="n">
        <v>0</v>
      </c>
      <c r="Q87" s="492" t="n">
        <v>0</v>
      </c>
      <c r="R87" s="492" t="n">
        <v>0</v>
      </c>
      <c r="S87" s="493" t="n">
        <v>0</v>
      </c>
      <c r="T87" s="492" t="n">
        <v>0</v>
      </c>
    </row>
    <row customHeight="1" ht="12.8" r="88" s="349">
      <c r="B88" s="361" t="inlineStr">
        <is>
          <t>$c</t>
        </is>
      </c>
      <c r="C88" s="488" t="inlineStr">
        <is>
          <t>other OECD-States</t>
        </is>
      </c>
      <c r="D88" s="489">
        <f>$D$16</f>
        <v/>
      </c>
      <c r="E88" s="490">
        <f>F88+L88</f>
        <v/>
      </c>
      <c r="F88" s="490">
        <f>SUM(G88:K88)</f>
        <v/>
      </c>
      <c r="G88" s="490" t="n">
        <v>0</v>
      </c>
      <c r="H88" s="490" t="n">
        <v>0</v>
      </c>
      <c r="I88" s="490" t="n">
        <v>0</v>
      </c>
      <c r="J88" s="490" t="n">
        <v>0</v>
      </c>
      <c r="K88" s="490" t="n">
        <v>0</v>
      </c>
      <c r="L88" s="490">
        <f>SUM(M88:R88)</f>
        <v/>
      </c>
      <c r="M88" s="490" t="n">
        <v>0</v>
      </c>
      <c r="N88" s="490" t="n">
        <v>0</v>
      </c>
      <c r="O88" s="490" t="n">
        <v>0</v>
      </c>
      <c r="P88" s="490" t="n">
        <v>0</v>
      </c>
      <c r="Q88" s="490" t="n">
        <v>0</v>
      </c>
      <c r="R88" s="490" t="n">
        <v>0</v>
      </c>
      <c r="S88" s="491" t="n">
        <v>0</v>
      </c>
      <c r="T88" s="490" t="n">
        <v>0</v>
      </c>
    </row>
    <row customHeight="1" ht="12.8" r="89" s="349">
      <c r="B89" s="348" t="n"/>
      <c r="C89" s="484" t="n"/>
      <c r="D89" s="484">
        <f>$D$17</f>
        <v/>
      </c>
      <c r="E89" s="492">
        <f>F89+L89</f>
        <v/>
      </c>
      <c r="F89" s="492">
        <f>SUM(G89:K89)</f>
        <v/>
      </c>
      <c r="G89" s="492" t="n">
        <v>0</v>
      </c>
      <c r="H89" s="492" t="n">
        <v>0</v>
      </c>
      <c r="I89" s="492" t="n">
        <v>0</v>
      </c>
      <c r="J89" s="492" t="n">
        <v>0</v>
      </c>
      <c r="K89" s="492" t="n">
        <v>0</v>
      </c>
      <c r="L89" s="492">
        <f>SUM(M89:R89)</f>
        <v/>
      </c>
      <c r="M89" s="492" t="n">
        <v>0</v>
      </c>
      <c r="N89" s="492" t="n">
        <v>0</v>
      </c>
      <c r="O89" s="492" t="n">
        <v>0</v>
      </c>
      <c r="P89" s="492" t="n">
        <v>0</v>
      </c>
      <c r="Q89" s="492" t="n">
        <v>0</v>
      </c>
      <c r="R89" s="492" t="n">
        <v>0</v>
      </c>
      <c r="S89" s="493" t="n">
        <v>0</v>
      </c>
      <c r="T89" s="492" t="n">
        <v>0</v>
      </c>
    </row>
    <row customHeight="1" ht="12.8" r="90" s="349">
      <c r="B90" s="361" t="inlineStr">
        <is>
          <t>$i</t>
        </is>
      </c>
      <c r="C90" s="488" t="inlineStr">
        <is>
          <t>EU institutions</t>
        </is>
      </c>
      <c r="D90" s="489">
        <f>$D$16</f>
        <v/>
      </c>
      <c r="E90" s="490">
        <f>F90+L90</f>
        <v/>
      </c>
      <c r="F90" s="490">
        <f>SUM(G90:K90)</f>
        <v/>
      </c>
      <c r="G90" s="490" t="n">
        <v>0</v>
      </c>
      <c r="H90" s="490" t="n">
        <v>0</v>
      </c>
      <c r="I90" s="490" t="n">
        <v>0</v>
      </c>
      <c r="J90" s="490" t="n">
        <v>0</v>
      </c>
      <c r="K90" s="490" t="n">
        <v>0</v>
      </c>
      <c r="L90" s="490">
        <f>SUM(M90:R90)</f>
        <v/>
      </c>
      <c r="M90" s="490" t="n">
        <v>0</v>
      </c>
      <c r="N90" s="490" t="n">
        <v>0</v>
      </c>
      <c r="O90" s="490" t="n">
        <v>0</v>
      </c>
      <c r="P90" s="490" t="n">
        <v>0</v>
      </c>
      <c r="Q90" s="490" t="n">
        <v>0</v>
      </c>
      <c r="R90" s="490" t="n">
        <v>0</v>
      </c>
      <c r="S90" s="491" t="n">
        <v>0</v>
      </c>
      <c r="T90" s="490" t="n">
        <v>0</v>
      </c>
    </row>
    <row customHeight="1" ht="12.8" r="91" s="349">
      <c r="C91" s="484" t="n"/>
      <c r="D91" s="484">
        <f>$D$17</f>
        <v/>
      </c>
      <c r="E91" s="492">
        <f>F91+L91</f>
        <v/>
      </c>
      <c r="F91" s="492">
        <f>SUM(G91:K91)</f>
        <v/>
      </c>
      <c r="G91" s="492" t="n">
        <v>0</v>
      </c>
      <c r="H91" s="492" t="n">
        <v>0</v>
      </c>
      <c r="I91" s="492" t="n">
        <v>0</v>
      </c>
      <c r="J91" s="492" t="n">
        <v>0</v>
      </c>
      <c r="K91" s="492" t="n">
        <v>0</v>
      </c>
      <c r="L91" s="492">
        <f>SUM(M91:R91)</f>
        <v/>
      </c>
      <c r="M91" s="492" t="n">
        <v>0</v>
      </c>
      <c r="N91" s="492" t="n">
        <v>0</v>
      </c>
      <c r="O91" s="492" t="n">
        <v>0</v>
      </c>
      <c r="P91" s="492" t="n">
        <v>0</v>
      </c>
      <c r="Q91" s="492" t="n">
        <v>0</v>
      </c>
      <c r="R91" s="492" t="n">
        <v>0</v>
      </c>
      <c r="S91" s="493" t="n">
        <v>0</v>
      </c>
      <c r="T91" s="492" t="n">
        <v>0</v>
      </c>
    </row>
    <row customHeight="1" ht="20.1" r="92" s="349">
      <c r="B92" t="inlineStr">
        <is>
          <t>$u</t>
        </is>
      </c>
      <c r="C92" s="410" t="inlineStr">
        <is>
          <t>other states/institutions</t>
        </is>
      </c>
    </row>
    <row customHeight="1" ht="6" r="93" s="349"/>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zeroHeight="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2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Volume of claims used to cover Public Pfandbriefe</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c r="A5" s="348" t="n"/>
      <c r="B5" s="348" t="n"/>
      <c r="C5" s="448" t="inlineStr">
        <is>
          <t>according to the individual states in which the borrower is located</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v>0</v>
      </c>
      <c r="G12" s="533" t="n">
        <v>51</v>
      </c>
      <c r="H12" s="490" t="n">
        <v>0</v>
      </c>
      <c r="I12" s="490" t="n">
        <v>157.754227</v>
      </c>
      <c r="J12" s="534" t="n">
        <v>69.301841</v>
      </c>
      <c r="K12" s="533" t="n">
        <v>0</v>
      </c>
      <c r="L12" s="490" t="n">
        <v>0</v>
      </c>
      <c r="M12" s="490" t="n">
        <v>21.732117</v>
      </c>
      <c r="N12" s="535" t="n">
        <v>0</v>
      </c>
      <c r="O12" s="531">
        <f>SUM(P12:S12)</f>
        <v/>
      </c>
      <c r="P12" s="490" t="n">
        <v>0</v>
      </c>
      <c r="Q12" s="490" t="n">
        <v>0</v>
      </c>
      <c r="R12" s="490" t="n">
        <v>0</v>
      </c>
      <c r="S12" s="535" t="n">
        <v>0</v>
      </c>
      <c r="T12" s="531">
        <f>SUM(U12:X12)</f>
        <v/>
      </c>
      <c r="U12" s="490" t="n">
        <v>0</v>
      </c>
      <c r="V12" s="490" t="n">
        <v>0</v>
      </c>
      <c r="W12" s="490" t="n">
        <v>0</v>
      </c>
      <c r="X12" s="535" t="n">
        <v>0</v>
      </c>
    </row>
    <row customHeight="1" ht="12.75" r="13" s="349">
      <c r="B13" s="348" t="n"/>
      <c r="C13" s="439" t="n"/>
      <c r="D13" s="439">
        <f>"year "&amp;(AktJahr-1)</f>
        <v/>
      </c>
      <c r="E13" s="536">
        <f>SUM(G13:N13)</f>
        <v/>
      </c>
      <c r="F13" s="537" t="n">
        <v>0</v>
      </c>
      <c r="G13" s="538" t="n">
        <v>51</v>
      </c>
      <c r="H13" s="539" t="n">
        <v>0</v>
      </c>
      <c r="I13" s="539" t="n">
        <v>173.892463</v>
      </c>
      <c r="J13" s="540" t="n">
        <v>70.02184099999999</v>
      </c>
      <c r="K13" s="538" t="n">
        <v>0</v>
      </c>
      <c r="L13" s="539" t="n">
        <v>0</v>
      </c>
      <c r="M13" s="539" t="n">
        <v>24.812872</v>
      </c>
      <c r="N13" s="541" t="n">
        <v>0</v>
      </c>
      <c r="O13" s="536">
        <f>SUM(P13:S13)</f>
        <v/>
      </c>
      <c r="P13" s="539" t="n">
        <v>0</v>
      </c>
      <c r="Q13" s="539" t="n">
        <v>0</v>
      </c>
      <c r="R13" s="539" t="n">
        <v>0</v>
      </c>
      <c r="S13" s="541" t="n">
        <v>0</v>
      </c>
      <c r="T13" s="536">
        <f>SUM(U13:X13)</f>
        <v/>
      </c>
      <c r="U13" s="539" t="n">
        <v>0</v>
      </c>
      <c r="V13" s="539" t="n">
        <v>0</v>
      </c>
      <c r="W13" s="539" t="n">
        <v>0</v>
      </c>
      <c r="X13" s="541" t="n">
        <v>0</v>
      </c>
    </row>
    <row customHeight="1" ht="12.8" r="14" s="349">
      <c r="B14" s="361" t="inlineStr">
        <is>
          <t>DE</t>
        </is>
      </c>
      <c r="C14" s="488" t="inlineStr">
        <is>
          <t>Germany</t>
        </is>
      </c>
      <c r="D14" s="489">
        <f>$D$12</f>
        <v/>
      </c>
      <c r="E14" s="531">
        <f>SUM(G14:N14)</f>
        <v/>
      </c>
      <c r="F14" s="537" t="n">
        <v>0</v>
      </c>
      <c r="G14" s="533" t="n">
        <v>20</v>
      </c>
      <c r="H14" s="490" t="n">
        <v>0</v>
      </c>
      <c r="I14" s="490" t="n">
        <v>157.754227</v>
      </c>
      <c r="J14" s="534" t="n">
        <v>69.301841</v>
      </c>
      <c r="K14" s="533" t="n">
        <v>0</v>
      </c>
      <c r="L14" s="490" t="n">
        <v>0</v>
      </c>
      <c r="M14" s="490" t="n">
        <v>21.732117</v>
      </c>
      <c r="N14" s="535" t="n">
        <v>0</v>
      </c>
      <c r="O14" s="531">
        <f>SUM(P14:S14)</f>
        <v/>
      </c>
      <c r="P14" s="490" t="n">
        <v>0</v>
      </c>
      <c r="Q14" s="490" t="n">
        <v>0</v>
      </c>
      <c r="R14" s="490" t="n">
        <v>0</v>
      </c>
      <c r="S14" s="535" t="n">
        <v>0</v>
      </c>
      <c r="T14" s="531">
        <f>SUM(U14:X14)</f>
        <v/>
      </c>
      <c r="U14" s="490" t="n">
        <v>0</v>
      </c>
      <c r="V14" s="490" t="n">
        <v>0</v>
      </c>
      <c r="W14" s="490" t="n">
        <v>0</v>
      </c>
      <c r="X14" s="535" t="n">
        <v>0</v>
      </c>
    </row>
    <row customHeight="1" ht="12.8" r="15" s="349">
      <c r="B15" s="348" t="n"/>
      <c r="C15" s="439" t="n"/>
      <c r="D15" s="439">
        <f>$D$13</f>
        <v/>
      </c>
      <c r="E15" s="536">
        <f>SUM(G15:N15)</f>
        <v/>
      </c>
      <c r="F15" s="537" t="n">
        <v>0</v>
      </c>
      <c r="G15" s="538" t="n">
        <v>20</v>
      </c>
      <c r="H15" s="539" t="n">
        <v>0</v>
      </c>
      <c r="I15" s="539" t="n">
        <v>173.892463</v>
      </c>
      <c r="J15" s="540" t="n">
        <v>70.02184099999999</v>
      </c>
      <c r="K15" s="538" t="n">
        <v>0</v>
      </c>
      <c r="L15" s="539" t="n">
        <v>0</v>
      </c>
      <c r="M15" s="539" t="n">
        <v>24.812872</v>
      </c>
      <c r="N15" s="541" t="n">
        <v>0</v>
      </c>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HR</t>
        </is>
      </c>
      <c r="C16" s="488" t="inlineStr">
        <is>
          <t>Croatia</t>
        </is>
      </c>
      <c r="D16" s="489">
        <f>$D$12</f>
        <v/>
      </c>
      <c r="E16" s="531">
        <f>SUM(G16:N16)</f>
        <v/>
      </c>
      <c r="F16" s="537" t="n">
        <v>0</v>
      </c>
      <c r="G16" s="533" t="n">
        <v>0</v>
      </c>
      <c r="H16" s="490" t="n">
        <v>0</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0</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AT</t>
        </is>
      </c>
      <c r="C18" s="488" t="inlineStr">
        <is>
          <t>Austria</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0</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BE</t>
        </is>
      </c>
      <c r="C20" s="488" t="inlineStr">
        <is>
          <t>Belgium</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BG</t>
        </is>
      </c>
      <c r="C22" s="488" t="inlineStr">
        <is>
          <t>Bulgaria</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CY</t>
        </is>
      </c>
      <c r="C24" s="488" t="inlineStr">
        <is>
          <t>Cyprus</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CZ</t>
        </is>
      </c>
      <c r="C26" s="488" t="inlineStr">
        <is>
          <t>Czech Republic</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DK</t>
        </is>
      </c>
      <c r="C28" s="488" t="inlineStr">
        <is>
          <t>Denmark</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EE</t>
        </is>
      </c>
      <c r="C30" s="488" t="inlineStr">
        <is>
          <t>Estonia</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FI</t>
        </is>
      </c>
      <c r="C32" s="488" t="inlineStr">
        <is>
          <t>Finland</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0</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FR</t>
        </is>
      </c>
      <c r="C34" s="488" t="inlineStr">
        <is>
          <t>France</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GB</t>
        </is>
      </c>
      <c r="C36" s="488" t="inlineStr">
        <is>
          <t>Great Britain</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GR</t>
        </is>
      </c>
      <c r="C38" s="488" t="inlineStr">
        <is>
          <t>Greece</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HU</t>
        </is>
      </c>
      <c r="C40" s="488" t="inlineStr">
        <is>
          <t>Hungary</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IE</t>
        </is>
      </c>
      <c r="C42" s="488" t="inlineStr">
        <is>
          <t>Ireland</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IT</t>
        </is>
      </c>
      <c r="C44" s="488" t="inlineStr">
        <is>
          <t>Italy</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LV</t>
        </is>
      </c>
      <c r="C46" s="488" t="inlineStr">
        <is>
          <t>Latvia</t>
        </is>
      </c>
      <c r="D46" s="489">
        <f>$D$12</f>
        <v/>
      </c>
      <c r="E46" s="531">
        <f>SUM(G46:N46)</f>
        <v/>
      </c>
      <c r="F46" s="537" t="n">
        <v>0</v>
      </c>
      <c r="G46" s="533" t="n">
        <v>0</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0</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LT</t>
        </is>
      </c>
      <c r="C48" s="488" t="inlineStr">
        <is>
          <t>Lithuania</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0</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LU</t>
        </is>
      </c>
      <c r="C50" s="488" t="inlineStr">
        <is>
          <t>Luxembourg</t>
        </is>
      </c>
      <c r="D50" s="489">
        <f>$D$12</f>
        <v/>
      </c>
      <c r="E50" s="531">
        <f>SUM(G50:N50)</f>
        <v/>
      </c>
      <c r="F50" s="537" t="n">
        <v>0</v>
      </c>
      <c r="G50" s="533" t="n">
        <v>31</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31</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MT</t>
        </is>
      </c>
      <c r="C52" s="488" t="inlineStr">
        <is>
          <t>Malta</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NL</t>
        </is>
      </c>
      <c r="C54" s="488" t="inlineStr">
        <is>
          <t>Netherlands</t>
        </is>
      </c>
      <c r="D54" s="489">
        <f>$D$12</f>
        <v/>
      </c>
      <c r="E54" s="531">
        <f>SUM(G54:N54)</f>
        <v/>
      </c>
      <c r="F54" s="537" t="n">
        <v>0</v>
      </c>
      <c r="G54" s="533" t="n">
        <v>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PL</t>
        </is>
      </c>
      <c r="C56" s="488" t="inlineStr">
        <is>
          <t>Poland</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PT</t>
        </is>
      </c>
      <c r="C58" s="488" t="inlineStr">
        <is>
          <t>Portugal</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RO</t>
        </is>
      </c>
      <c r="C60" s="488" t="inlineStr">
        <is>
          <t>Romania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SK</t>
        </is>
      </c>
      <c r="C62" s="488" t="inlineStr">
        <is>
          <t>Slovakia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SI</t>
        </is>
      </c>
      <c r="C64" s="488" t="inlineStr">
        <is>
          <t>Slovenia</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ES</t>
        </is>
      </c>
      <c r="C66" s="488" t="inlineStr">
        <is>
          <t>Spain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SE</t>
        </is>
      </c>
      <c r="C68" s="488" t="inlineStr">
        <is>
          <t>Sweden</t>
        </is>
      </c>
      <c r="D68" s="489">
        <f>$D$12</f>
        <v/>
      </c>
      <c r="E68" s="531">
        <f>SUM(G68:N68)</f>
        <v/>
      </c>
      <c r="F68" s="537" t="n">
        <v>0</v>
      </c>
      <c r="G68" s="533" t="n">
        <v>0</v>
      </c>
      <c r="H68" s="490" t="n">
        <v>0</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0</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CA</t>
        </is>
      </c>
      <c r="C70" s="488" t="inlineStr">
        <is>
          <t>Canada</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IS</t>
        </is>
      </c>
      <c r="C72" s="488" t="inlineStr">
        <is>
          <t>Iceland</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JP</t>
        </is>
      </c>
      <c r="C74" s="488" t="inlineStr">
        <is>
          <t>Japan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LI</t>
        </is>
      </c>
      <c r="C76" s="488" t="inlineStr">
        <is>
          <t>Liechtenstein</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NO</t>
        </is>
      </c>
      <c r="C78" s="488" t="inlineStr">
        <is>
          <t>Norway</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CH</t>
        </is>
      </c>
      <c r="C80" s="488" t="inlineStr">
        <is>
          <t>Switzerland</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US</t>
        </is>
      </c>
      <c r="C82" s="488" t="inlineStr">
        <is>
          <t>USA</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$c</t>
        </is>
      </c>
      <c r="C84" s="488" t="inlineStr">
        <is>
          <t>other OECD-States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$i</t>
        </is>
      </c>
      <c r="C86" s="488" t="inlineStr">
        <is>
          <t>EU 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idden="1" ht="20.1" r="88" s="349">
      <c r="B88" t="inlineStr">
        <is>
          <t>$u</t>
        </is>
      </c>
      <c r="C88" s="410" t="inlineStr">
        <is>
          <t>other states/institutions</t>
        </is>
      </c>
    </row>
    <row customHeight="1" ht="12.75" r="89" s="349">
      <c r="C89" s="410">
        <f>IF(INT(AktJahrMonat)&gt;201603,"","Note: The claims which are granted for reasons of promoting exports will be stated from the second quarter 2015 onwards.")</f>
        <v/>
      </c>
    </row>
    <row customHeight="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zeroHeight="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3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Total amount of payments in arrears for at least 90 days</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348" t="n"/>
      <c r="C5" s="448" t="inlineStr">
        <is>
          <t>as well as the total amount of these claims inasmuch as the respective amount in arrears is at least 5 percent of the claim</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v>0</v>
      </c>
      <c r="G12" s="533" t="n">
        <v>300.3</v>
      </c>
      <c r="H12" s="490" t="n">
        <v>1093.9</v>
      </c>
      <c r="I12" s="490" t="n">
        <v>0</v>
      </c>
      <c r="J12" s="534" t="n">
        <v>250</v>
      </c>
      <c r="K12" s="533" t="n">
        <v>0</v>
      </c>
      <c r="L12" s="490" t="n">
        <v>162.9</v>
      </c>
      <c r="M12" s="490" t="n">
        <v>0.4</v>
      </c>
      <c r="N12" s="535" t="n">
        <v>0</v>
      </c>
      <c r="O12" s="531">
        <f>SUM(P12:S12)</f>
        <v/>
      </c>
      <c r="P12" s="490" t="n">
        <v>0</v>
      </c>
      <c r="Q12" s="490" t="n">
        <v>0</v>
      </c>
      <c r="R12" s="490" t="n">
        <v>0</v>
      </c>
      <c r="S12" s="535" t="n">
        <v>0</v>
      </c>
      <c r="T12" s="531">
        <f>SUM(U12:X12)</f>
        <v/>
      </c>
      <c r="U12" s="490" t="n">
        <v>0</v>
      </c>
      <c r="V12" s="490" t="n">
        <v>0</v>
      </c>
      <c r="W12" s="490" t="n">
        <v>0</v>
      </c>
      <c r="X12" s="535" t="n">
        <v>0</v>
      </c>
    </row>
    <row customHeight="1" ht="12.75" r="13" s="349">
      <c r="B13" s="348" t="n"/>
      <c r="C13" s="439" t="n"/>
      <c r="D13" s="439">
        <f>"year "&amp;(AktJahr-1)</f>
        <v/>
      </c>
      <c r="E13" s="536">
        <f>SUM(G13:N13)</f>
        <v/>
      </c>
      <c r="F13" s="537" t="n">
        <v>0</v>
      </c>
      <c r="G13" s="538" t="n">
        <v>300.2</v>
      </c>
      <c r="H13" s="539" t="n">
        <v>2580.9</v>
      </c>
      <c r="I13" s="539" t="n">
        <v>0</v>
      </c>
      <c r="J13" s="540" t="n">
        <v>477.5</v>
      </c>
      <c r="K13" s="538" t="n">
        <v>0</v>
      </c>
      <c r="L13" s="539" t="n">
        <v>210.6</v>
      </c>
      <c r="M13" s="539" t="n">
        <v>0.4</v>
      </c>
      <c r="N13" s="541" t="n">
        <v>0</v>
      </c>
      <c r="O13" s="536">
        <f>SUM(P13:S13)</f>
        <v/>
      </c>
      <c r="P13" s="539" t="n">
        <v>0</v>
      </c>
      <c r="Q13" s="539" t="n">
        <v>0</v>
      </c>
      <c r="R13" s="539" t="n">
        <v>0</v>
      </c>
      <c r="S13" s="541" t="n">
        <v>0</v>
      </c>
      <c r="T13" s="536">
        <f>SUM(U13:X13)</f>
        <v/>
      </c>
      <c r="U13" s="539" t="n">
        <v>0</v>
      </c>
      <c r="V13" s="539" t="n">
        <v>0</v>
      </c>
      <c r="W13" s="539" t="n">
        <v>0</v>
      </c>
      <c r="X13" s="541" t="n">
        <v>0</v>
      </c>
    </row>
    <row customHeight="1" ht="12.75" r="14" s="349">
      <c r="B14" s="361" t="inlineStr">
        <is>
          <t>DE</t>
        </is>
      </c>
      <c r="C14" s="488" t="inlineStr">
        <is>
          <t>Germany</t>
        </is>
      </c>
      <c r="D14" s="489">
        <f>$D$12</f>
        <v/>
      </c>
      <c r="E14" s="531">
        <f>SUM(G14:N14)</f>
        <v/>
      </c>
      <c r="F14" s="537" t="n">
        <v>0</v>
      </c>
      <c r="G14" s="533" t="n">
        <v>102.3</v>
      </c>
      <c r="H14" s="490" t="n">
        <v>1068.9</v>
      </c>
      <c r="I14" s="490" t="n">
        <v>0</v>
      </c>
      <c r="J14" s="534" t="n">
        <v>250</v>
      </c>
      <c r="K14" s="533" t="n">
        <v>0</v>
      </c>
      <c r="L14" s="490" t="n">
        <v>162.9</v>
      </c>
      <c r="M14" s="490" t="n">
        <v>0.4</v>
      </c>
      <c r="N14" s="535" t="n">
        <v>0</v>
      </c>
      <c r="O14" s="531">
        <f>SUM(P14:S14)</f>
        <v/>
      </c>
      <c r="P14" s="490" t="n">
        <v>0</v>
      </c>
      <c r="Q14" s="490" t="n">
        <v>0</v>
      </c>
      <c r="R14" s="490" t="n">
        <v>0</v>
      </c>
      <c r="S14" s="535" t="n">
        <v>0</v>
      </c>
      <c r="T14" s="531">
        <f>SUM(U14:X14)</f>
        <v/>
      </c>
      <c r="U14" s="490" t="n">
        <v>0</v>
      </c>
      <c r="V14" s="490" t="n">
        <v>0</v>
      </c>
      <c r="W14" s="490" t="n">
        <v>0</v>
      </c>
      <c r="X14" s="535" t="n">
        <v>0</v>
      </c>
    </row>
    <row customHeight="1" ht="12.75" r="15" s="349">
      <c r="B15" s="348" t="n"/>
      <c r="C15" s="439" t="n"/>
      <c r="D15" s="439">
        <f>$D$13</f>
        <v/>
      </c>
      <c r="E15" s="536">
        <f>SUM(G15:N15)</f>
        <v/>
      </c>
      <c r="F15" s="537" t="n">
        <v>0</v>
      </c>
      <c r="G15" s="538" t="n">
        <v>102.2</v>
      </c>
      <c r="H15" s="539" t="n">
        <v>2555.9</v>
      </c>
      <c r="I15" s="539" t="n">
        <v>0</v>
      </c>
      <c r="J15" s="540" t="n">
        <v>250</v>
      </c>
      <c r="K15" s="538" t="n">
        <v>0</v>
      </c>
      <c r="L15" s="539" t="n">
        <v>210.6</v>
      </c>
      <c r="M15" s="539" t="n">
        <v>0.4</v>
      </c>
      <c r="N15" s="541" t="n">
        <v>0</v>
      </c>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HR</t>
        </is>
      </c>
      <c r="C16" s="488" t="inlineStr">
        <is>
          <t>Croatia</t>
        </is>
      </c>
      <c r="D16" s="489">
        <f>$D$12</f>
        <v/>
      </c>
      <c r="E16" s="531">
        <f>SUM(G16:N16)</f>
        <v/>
      </c>
      <c r="F16" s="537" t="n">
        <v>0</v>
      </c>
      <c r="G16" s="533" t="n">
        <v>95</v>
      </c>
      <c r="H16" s="490" t="n">
        <v>0</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95</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AT</t>
        </is>
      </c>
      <c r="C18" s="488" t="inlineStr">
        <is>
          <t>Austria</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15</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BE</t>
        </is>
      </c>
      <c r="C20" s="488" t="inlineStr">
        <is>
          <t>Belgium</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BG</t>
        </is>
      </c>
      <c r="C22" s="488" t="inlineStr">
        <is>
          <t>Bulgaria</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CY</t>
        </is>
      </c>
      <c r="C24" s="488" t="inlineStr">
        <is>
          <t>Cyprus</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CZ</t>
        </is>
      </c>
      <c r="C26" s="488" t="inlineStr">
        <is>
          <t>Czech Republic</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DK</t>
        </is>
      </c>
      <c r="C28" s="488" t="inlineStr">
        <is>
          <t>Denmark</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EE</t>
        </is>
      </c>
      <c r="C30" s="488" t="inlineStr">
        <is>
          <t>Estonia</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FI</t>
        </is>
      </c>
      <c r="C32" s="488" t="inlineStr">
        <is>
          <t>Finland</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0</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FR</t>
        </is>
      </c>
      <c r="C34" s="488" t="inlineStr">
        <is>
          <t>France</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GB</t>
        </is>
      </c>
      <c r="C36" s="488" t="inlineStr">
        <is>
          <t>Great Britain</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GR</t>
        </is>
      </c>
      <c r="C38" s="488" t="inlineStr">
        <is>
          <t>Greece</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HU</t>
        </is>
      </c>
      <c r="C40" s="488" t="inlineStr">
        <is>
          <t>Hungary</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IE</t>
        </is>
      </c>
      <c r="C42" s="488" t="inlineStr">
        <is>
          <t>Ireland</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IT</t>
        </is>
      </c>
      <c r="C44" s="488" t="inlineStr">
        <is>
          <t>Italy</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LV</t>
        </is>
      </c>
      <c r="C46" s="488" t="inlineStr">
        <is>
          <t>Latvia</t>
        </is>
      </c>
      <c r="D46" s="489">
        <f>$D$12</f>
        <v/>
      </c>
      <c r="E46" s="531">
        <f>SUM(G46:N46)</f>
        <v/>
      </c>
      <c r="F46" s="537" t="n">
        <v>0</v>
      </c>
      <c r="G46" s="533" t="n">
        <v>3</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3</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LT</t>
        </is>
      </c>
      <c r="C48" s="488" t="inlineStr">
        <is>
          <t>Lithuania</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12.5</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LU</t>
        </is>
      </c>
      <c r="C50" s="488" t="inlineStr">
        <is>
          <t>Luxembourg</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MT</t>
        </is>
      </c>
      <c r="C52" s="488" t="inlineStr">
        <is>
          <t>Malta</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NL</t>
        </is>
      </c>
      <c r="C54" s="488" t="inlineStr">
        <is>
          <t>Netherlands</t>
        </is>
      </c>
      <c r="D54" s="489">
        <f>$D$12</f>
        <v/>
      </c>
      <c r="E54" s="531">
        <f>SUM(G54:N54)</f>
        <v/>
      </c>
      <c r="F54" s="537" t="n">
        <v>0</v>
      </c>
      <c r="G54" s="533" t="n">
        <v>100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100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PL</t>
        </is>
      </c>
      <c r="C56" s="488" t="inlineStr">
        <is>
          <t>Poland</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PT</t>
        </is>
      </c>
      <c r="C58" s="488" t="inlineStr">
        <is>
          <t>Portugal</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RO</t>
        </is>
      </c>
      <c r="C60" s="488" t="inlineStr">
        <is>
          <t>Romania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SK</t>
        </is>
      </c>
      <c r="C62" s="488" t="inlineStr">
        <is>
          <t>Slovakia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SI</t>
        </is>
      </c>
      <c r="C64" s="488" t="inlineStr">
        <is>
          <t>Slovenia</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ES</t>
        </is>
      </c>
      <c r="C66" s="488" t="inlineStr">
        <is>
          <t>Spain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SE</t>
        </is>
      </c>
      <c r="C68" s="488" t="inlineStr">
        <is>
          <t>Sweden</t>
        </is>
      </c>
      <c r="D68" s="489">
        <f>$D$12</f>
        <v/>
      </c>
      <c r="E68" s="531">
        <f>SUM(G68:N68)</f>
        <v/>
      </c>
      <c r="F68" s="537" t="n">
        <v>0</v>
      </c>
      <c r="G68" s="533" t="n">
        <v>0</v>
      </c>
      <c r="H68" s="490" t="n">
        <v>25</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25</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CA</t>
        </is>
      </c>
      <c r="C70" s="488" t="inlineStr">
        <is>
          <t>Canada</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IS</t>
        </is>
      </c>
      <c r="C72" s="488" t="inlineStr">
        <is>
          <t>Iceland</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JP</t>
        </is>
      </c>
      <c r="C74" s="488" t="inlineStr">
        <is>
          <t>Japan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LI</t>
        </is>
      </c>
      <c r="C76" s="488" t="inlineStr">
        <is>
          <t>Liechtenstein</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NO</t>
        </is>
      </c>
      <c r="C78" s="488" t="inlineStr">
        <is>
          <t>Norway</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200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CH</t>
        </is>
      </c>
      <c r="C80" s="488" t="inlineStr">
        <is>
          <t>Switzerland</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US</t>
        </is>
      </c>
      <c r="C82" s="488" t="inlineStr">
        <is>
          <t>USA</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$c</t>
        </is>
      </c>
      <c r="C84" s="488" t="inlineStr">
        <is>
          <t>other OECD-States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$i</t>
        </is>
      </c>
      <c r="C86" s="488" t="inlineStr">
        <is>
          <t>EU 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t="20.1" r="88" s="349">
      <c r="B88" t="inlineStr">
        <is>
          <t>$u</t>
        </is>
      </c>
      <c r="C88" s="410" t="inlineStr">
        <is>
          <t>other states/institutions</t>
        </is>
      </c>
    </row>
    <row customHeight="1" hidden="1" ht="12.75" r="89" s="349">
      <c r="C89" s="410">
        <f>IF(INT(AktJahrMonat)&gt;201603,"","Note: The claims which are granted for reasons of promoting exports will be stated from the second quarter 2015 onwards.")</f>
        <v/>
      </c>
    </row>
    <row customHeight="1" hidden="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b Pfandbrief Act and section 28 para. 4 no. 2 Pfandbrief Act</t>
        </is>
      </c>
      <c r="D2" s="348"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48" t="inlineStr">
        <is>
          <t>Claims used to cover Ship Pfandbriefe according to the states in which the ships are registered</t>
        </is>
      </c>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J5" s="449" t="n"/>
      <c r="M5" s="449" t="n"/>
    </row>
    <row customHeight="1" ht="15" r="6" s="349">
      <c r="B6" s="348" t="n"/>
      <c r="C6" s="448">
        <f>UebInstitutQuartal</f>
        <v/>
      </c>
      <c r="D6" s="495" t="n"/>
      <c r="E6" s="495" t="n"/>
      <c r="F6" s="497" t="n"/>
      <c r="G6" s="497" t="n"/>
      <c r="H6" s="449" t="n"/>
      <c r="I6" s="449" t="n"/>
      <c r="J6" s="449" t="n"/>
      <c r="M6" s="449" t="n"/>
    </row>
    <row customHeight="1" ht="12.75" r="7" s="349">
      <c r="B7" s="348" t="n"/>
      <c r="C7" s="394" t="n"/>
      <c r="D7" s="394" t="n"/>
      <c r="E7" s="394" t="n"/>
      <c r="F7" s="394" t="n"/>
      <c r="G7" s="394" t="n"/>
      <c r="H7" s="348" t="n"/>
      <c r="I7" s="348" t="n"/>
    </row>
    <row customHeight="1" ht="12.95" r="8" s="349">
      <c r="B8" s="348" t="n"/>
      <c r="C8" s="394" t="n"/>
      <c r="D8" s="394" t="n"/>
      <c r="E8" s="548" t="inlineStr">
        <is>
          <t>Cover Assets</t>
        </is>
      </c>
      <c r="F8" s="435" t="n"/>
      <c r="G8" s="549" t="n"/>
      <c r="H8" s="550" t="inlineStr">
        <is>
          <t>Total amount of payments in arrears 
for at least 90 days</t>
        </is>
      </c>
      <c r="I8" s="550" t="inlineStr">
        <is>
          <t>Total amount of these 
claims inasmuch as 
the respective amount 
in arrears is at least 
5 percent of the claim</t>
        </is>
      </c>
    </row>
    <row customHeight="1" ht="21.95" r="9" s="349">
      <c r="B9" s="348" t="n"/>
      <c r="C9" s="394" t="n"/>
      <c r="D9" s="394" t="n"/>
      <c r="E9" s="551" t="inlineStr">
        <is>
          <t>Total</t>
        </is>
      </c>
      <c r="F9" s="552" t="inlineStr">
        <is>
          <t>thereof</t>
        </is>
      </c>
      <c r="G9" s="553" t="n"/>
      <c r="H9" s="554" t="n"/>
      <c r="I9" s="554" t="n"/>
    </row>
    <row customHeight="1" ht="12.95" r="10" s="349">
      <c r="B10" s="348" t="n"/>
      <c r="C10" s="437" t="n"/>
      <c r="D10" s="437" t="n"/>
      <c r="E10" s="555" t="n"/>
      <c r="F10" s="556" t="inlineStr">
        <is>
          <t>Sea-going vessels</t>
        </is>
      </c>
      <c r="G10" s="557" t="inlineStr">
        <is>
          <t>Inland waterway vessels</t>
        </is>
      </c>
      <c r="H10" s="558" t="n"/>
      <c r="I10" s="558" t="n"/>
    </row>
    <row customHeight="1" ht="12.75" r="11" s="349">
      <c r="B11" s="439" t="inlineStr">
        <is>
          <t>Id</t>
        </is>
      </c>
      <c r="C11" s="437" t="inlineStr">
        <is>
          <t>State</t>
        </is>
      </c>
      <c r="D11" s="559">
        <f>AktQuartKurz</f>
        <v/>
      </c>
      <c r="E11" s="560">
        <f>Einheit_Waehrung</f>
        <v/>
      </c>
      <c r="F11" s="560">
        <f>E11</f>
        <v/>
      </c>
      <c r="G11" s="561">
        <f>E11</f>
        <v/>
      </c>
      <c r="H11" s="562">
        <f>E11</f>
        <v/>
      </c>
      <c r="I11" s="563">
        <f>E11</f>
        <v/>
      </c>
    </row>
    <row customHeight="1" ht="12.75" r="12" s="349">
      <c r="B12" s="361" t="inlineStr">
        <is>
          <t>$g</t>
        </is>
      </c>
      <c r="C12" s="488" t="inlineStr">
        <is>
          <t>Total - all states</t>
        </is>
      </c>
      <c r="D12" s="489">
        <f>"year "&amp;AktJahr</f>
        <v/>
      </c>
      <c r="E12" s="490">
        <f>SUM(F12:G12)</f>
        <v/>
      </c>
      <c r="F12" s="490" t="n"/>
      <c r="G12" s="490" t="n"/>
      <c r="H12" s="564" t="n"/>
      <c r="I12" s="565" t="n"/>
    </row>
    <row customHeight="1" ht="12.75" r="13" s="349">
      <c r="B13" s="348" t="n"/>
      <c r="C13" s="441" t="n"/>
      <c r="D13" s="439">
        <f>"year "&amp;(AktJahr-1)</f>
        <v/>
      </c>
      <c r="E13" s="539">
        <f>SUM(F13:G13)</f>
        <v/>
      </c>
      <c r="F13" s="539" t="n"/>
      <c r="G13" s="539" t="n"/>
      <c r="H13" s="566" t="n"/>
      <c r="I13" s="567" t="n"/>
    </row>
    <row customHeight="1" ht="12.75" r="14" s="349">
      <c r="B14" s="361" t="inlineStr">
        <is>
          <t>DE</t>
        </is>
      </c>
      <c r="C14" s="488" t="inlineStr">
        <is>
          <t>Germany</t>
        </is>
      </c>
      <c r="D14" s="489">
        <f>$D$12</f>
        <v/>
      </c>
      <c r="E14" s="490">
        <f>SUM(F14:G14)</f>
        <v/>
      </c>
      <c r="F14" s="490" t="n"/>
      <c r="G14" s="490" t="n"/>
      <c r="H14" s="568" t="n">
        <v>0</v>
      </c>
      <c r="I14" s="569" t="n">
        <v>0</v>
      </c>
    </row>
    <row customHeight="1" ht="12.75" r="15" s="349">
      <c r="B15" s="348" t="n"/>
      <c r="C15" s="441" t="n"/>
      <c r="D15" s="439">
        <f>$D$13</f>
        <v/>
      </c>
      <c r="E15" s="539">
        <f>SUM(F15:G15)</f>
        <v/>
      </c>
      <c r="F15" s="539" t="n"/>
      <c r="G15" s="539" t="n"/>
      <c r="H15" s="568" t="n">
        <v>0</v>
      </c>
      <c r="I15" s="569" t="n">
        <v>0</v>
      </c>
    </row>
    <row customHeight="1" ht="12.75" r="16" s="349">
      <c r="B16" s="348" t="inlineStr">
        <is>
          <t>AF</t>
        </is>
      </c>
      <c r="C16" s="488" t="inlineStr">
        <is>
          <t>Afghanistan</t>
        </is>
      </c>
      <c r="D16" s="489">
        <f>$D$12</f>
        <v/>
      </c>
      <c r="E16" s="490">
        <f>SUM(F16:G16)</f>
        <v/>
      </c>
      <c r="F16" s="490" t="n">
        <v>0</v>
      </c>
      <c r="G16" s="490" t="n">
        <v>0</v>
      </c>
      <c r="H16" s="568" t="n">
        <v>0</v>
      </c>
      <c r="I16" s="569" t="n">
        <v>0</v>
      </c>
    </row>
    <row customHeight="1" ht="12.75" r="17" s="349">
      <c r="B17" s="348" t="n"/>
      <c r="C17" s="441" t="n"/>
      <c r="D17" s="439">
        <f>$D$13</f>
        <v/>
      </c>
      <c r="E17" s="539">
        <f>SUM(F17:G17)</f>
        <v/>
      </c>
      <c r="F17" s="539" t="n">
        <v>0</v>
      </c>
      <c r="G17" s="539" t="n">
        <v>0</v>
      </c>
      <c r="H17" s="568" t="n">
        <v>0</v>
      </c>
      <c r="I17" s="569" t="n">
        <v>0</v>
      </c>
    </row>
    <row customHeight="1" ht="12.75" r="18" s="349">
      <c r="B18" s="348" t="inlineStr">
        <is>
          <t>AL</t>
        </is>
      </c>
      <c r="C18" s="488" t="inlineStr">
        <is>
          <t>Albania</t>
        </is>
      </c>
      <c r="D18" s="489">
        <f>$D$12</f>
        <v/>
      </c>
      <c r="E18" s="490">
        <f>SUM(F18:G18)</f>
        <v/>
      </c>
      <c r="F18" s="490" t="n">
        <v>0</v>
      </c>
      <c r="G18" s="490" t="n">
        <v>0</v>
      </c>
      <c r="H18" s="568" t="n">
        <v>0</v>
      </c>
      <c r="I18" s="569" t="n">
        <v>0</v>
      </c>
    </row>
    <row customHeight="1" ht="12.75" r="19" s="349">
      <c r="B19" s="348" t="n"/>
      <c r="C19" s="441" t="n"/>
      <c r="D19" s="439">
        <f>$D$13</f>
        <v/>
      </c>
      <c r="E19" s="539">
        <f>SUM(F19:G19)</f>
        <v/>
      </c>
      <c r="F19" s="539" t="n">
        <v>0</v>
      </c>
      <c r="G19" s="539" t="n">
        <v>0</v>
      </c>
      <c r="H19" s="568" t="n">
        <v>0</v>
      </c>
      <c r="I19" s="569" t="n">
        <v>0</v>
      </c>
    </row>
    <row customHeight="1" ht="12.75" r="20" s="349">
      <c r="B20" s="348" t="inlineStr">
        <is>
          <t>DZ</t>
        </is>
      </c>
      <c r="C20" s="488" t="inlineStr">
        <is>
          <t>Algeria</t>
        </is>
      </c>
      <c r="D20" s="489">
        <f>$D$12</f>
        <v/>
      </c>
      <c r="E20" s="490">
        <f>SUM(F20:G20)</f>
        <v/>
      </c>
      <c r="F20" s="490" t="n">
        <v>0</v>
      </c>
      <c r="G20" s="490" t="n">
        <v>0</v>
      </c>
      <c r="H20" s="568" t="n">
        <v>0</v>
      </c>
      <c r="I20" s="569" t="n">
        <v>0</v>
      </c>
    </row>
    <row customHeight="1" ht="12.75" r="21" s="349">
      <c r="B21" s="348" t="n"/>
      <c r="C21" s="441" t="n"/>
      <c r="D21" s="439">
        <f>$D$13</f>
        <v/>
      </c>
      <c r="E21" s="539">
        <f>SUM(F21:G21)</f>
        <v/>
      </c>
      <c r="F21" s="539" t="n">
        <v>0</v>
      </c>
      <c r="G21" s="539" t="n">
        <v>0</v>
      </c>
      <c r="H21" s="568" t="n">
        <v>0</v>
      </c>
      <c r="I21" s="569" t="n">
        <v>0</v>
      </c>
    </row>
    <row customHeight="1" ht="12.75" r="22" s="349">
      <c r="B22" s="348" t="inlineStr">
        <is>
          <t>AD</t>
        </is>
      </c>
      <c r="C22" s="488" t="inlineStr">
        <is>
          <t>Andorra</t>
        </is>
      </c>
      <c r="D22" s="489">
        <f>$D$12</f>
        <v/>
      </c>
      <c r="E22" s="490">
        <f>SUM(F22:G22)</f>
        <v/>
      </c>
      <c r="F22" s="490" t="n">
        <v>0</v>
      </c>
      <c r="G22" s="490" t="n">
        <v>0</v>
      </c>
      <c r="H22" s="568" t="n">
        <v>0</v>
      </c>
      <c r="I22" s="569" t="n">
        <v>0</v>
      </c>
    </row>
    <row customHeight="1" ht="12.75" r="23" s="349">
      <c r="B23" s="348" t="n"/>
      <c r="C23" s="441" t="n"/>
      <c r="D23" s="439">
        <f>$D$13</f>
        <v/>
      </c>
      <c r="E23" s="539">
        <f>SUM(F23:G23)</f>
        <v/>
      </c>
      <c r="F23" s="539" t="n">
        <v>0</v>
      </c>
      <c r="G23" s="539" t="n">
        <v>0</v>
      </c>
      <c r="H23" s="568" t="n">
        <v>0</v>
      </c>
      <c r="I23" s="569" t="n">
        <v>0</v>
      </c>
    </row>
    <row customHeight="1" ht="12.75" r="24" s="349">
      <c r="B24" s="348" t="inlineStr">
        <is>
          <t>AO</t>
        </is>
      </c>
      <c r="C24" s="488" t="inlineStr">
        <is>
          <t>Angola</t>
        </is>
      </c>
      <c r="D24" s="489">
        <f>$D$12</f>
        <v/>
      </c>
      <c r="E24" s="490">
        <f>SUM(F24:G24)</f>
        <v/>
      </c>
      <c r="F24" s="490" t="n">
        <v>0</v>
      </c>
      <c r="G24" s="490" t="n">
        <v>0</v>
      </c>
      <c r="H24" s="568" t="n">
        <v>0</v>
      </c>
      <c r="I24" s="569" t="n">
        <v>0</v>
      </c>
    </row>
    <row customHeight="1" ht="12.75" r="25" s="349">
      <c r="B25" s="348" t="n"/>
      <c r="C25" s="441" t="n"/>
      <c r="D25" s="439">
        <f>$D$13</f>
        <v/>
      </c>
      <c r="E25" s="539">
        <f>SUM(F25:G25)</f>
        <v/>
      </c>
      <c r="F25" s="539" t="n">
        <v>0</v>
      </c>
      <c r="G25" s="539" t="n">
        <v>0</v>
      </c>
      <c r="H25" s="568" t="n">
        <v>0</v>
      </c>
      <c r="I25" s="569" t="n">
        <v>0</v>
      </c>
    </row>
    <row customHeight="1" ht="12.75" r="26" s="349">
      <c r="B26" s="348" t="inlineStr">
        <is>
          <t>AI</t>
        </is>
      </c>
      <c r="C26" s="488" t="inlineStr">
        <is>
          <t>Anguilla</t>
        </is>
      </c>
      <c r="D26" s="489">
        <f>$D$12</f>
        <v/>
      </c>
      <c r="E26" s="490">
        <f>SUM(F26:G26)</f>
        <v/>
      </c>
      <c r="F26" s="490" t="n">
        <v>0</v>
      </c>
      <c r="G26" s="490" t="n">
        <v>0</v>
      </c>
      <c r="H26" s="568" t="n">
        <v>0</v>
      </c>
      <c r="I26" s="569" t="n">
        <v>0</v>
      </c>
    </row>
    <row customHeight="1" ht="12.75" r="27" s="349">
      <c r="B27" s="348" t="n"/>
      <c r="C27" s="441" t="n"/>
      <c r="D27" s="439">
        <f>$D$13</f>
        <v/>
      </c>
      <c r="E27" s="539">
        <f>SUM(F27:G27)</f>
        <v/>
      </c>
      <c r="F27" s="539" t="n">
        <v>0</v>
      </c>
      <c r="G27" s="539" t="n">
        <v>0</v>
      </c>
      <c r="H27" s="568" t="n">
        <v>0</v>
      </c>
      <c r="I27" s="569" t="n">
        <v>0</v>
      </c>
    </row>
    <row customHeight="1" ht="12.75" r="28" s="349">
      <c r="B28" s="348" t="inlineStr">
        <is>
          <t>AG</t>
        </is>
      </c>
      <c r="C28" s="488" t="inlineStr">
        <is>
          <t>Antigua and Barbuda</t>
        </is>
      </c>
      <c r="D28" s="489">
        <f>$D$12</f>
        <v/>
      </c>
      <c r="E28" s="490">
        <f>SUM(F28:G28)</f>
        <v/>
      </c>
      <c r="F28" s="490" t="n">
        <v>0</v>
      </c>
      <c r="G28" s="490" t="n">
        <v>0</v>
      </c>
      <c r="H28" s="568" t="n">
        <v>0</v>
      </c>
      <c r="I28" s="569" t="n">
        <v>0</v>
      </c>
    </row>
    <row customHeight="1" ht="12.75" r="29" s="349">
      <c r="B29" s="348" t="n"/>
      <c r="C29" s="441" t="n"/>
      <c r="D29" s="439">
        <f>$D$13</f>
        <v/>
      </c>
      <c r="E29" s="539">
        <f>SUM(F29:G29)</f>
        <v/>
      </c>
      <c r="F29" s="539" t="n">
        <v>0</v>
      </c>
      <c r="G29" s="539" t="n">
        <v>0</v>
      </c>
      <c r="H29" s="568" t="n">
        <v>0</v>
      </c>
      <c r="I29" s="569" t="n">
        <v>0</v>
      </c>
    </row>
    <row customHeight="1" ht="12.75" r="30" s="349">
      <c r="B30" s="348" t="inlineStr">
        <is>
          <t>AR</t>
        </is>
      </c>
      <c r="C30" s="488" t="inlineStr">
        <is>
          <t>Argentina</t>
        </is>
      </c>
      <c r="D30" s="489">
        <f>$D$12</f>
        <v/>
      </c>
      <c r="E30" s="490">
        <f>SUM(F30:G30)</f>
        <v/>
      </c>
      <c r="F30" s="490" t="n">
        <v>0</v>
      </c>
      <c r="G30" s="490" t="n">
        <v>0</v>
      </c>
      <c r="H30" s="568" t="n">
        <v>0</v>
      </c>
      <c r="I30" s="569" t="n">
        <v>0</v>
      </c>
    </row>
    <row customHeight="1" ht="12.75" r="31" s="349">
      <c r="B31" s="348" t="n"/>
      <c r="C31" s="441" t="n"/>
      <c r="D31" s="439">
        <f>$D$13</f>
        <v/>
      </c>
      <c r="E31" s="539">
        <f>SUM(F31:G31)</f>
        <v/>
      </c>
      <c r="F31" s="539" t="n">
        <v>0</v>
      </c>
      <c r="G31" s="539" t="n">
        <v>0</v>
      </c>
      <c r="H31" s="568" t="n">
        <v>0</v>
      </c>
      <c r="I31" s="569" t="n">
        <v>0</v>
      </c>
    </row>
    <row customHeight="1" ht="12.75" r="32" s="349">
      <c r="B32" s="348" t="inlineStr">
        <is>
          <t>AM</t>
        </is>
      </c>
      <c r="C32" s="488" t="inlineStr">
        <is>
          <t>Armenia</t>
        </is>
      </c>
      <c r="D32" s="489">
        <f>$D$12</f>
        <v/>
      </c>
      <c r="E32" s="490">
        <f>SUM(F32:G32)</f>
        <v/>
      </c>
      <c r="F32" s="490" t="n">
        <v>0</v>
      </c>
      <c r="G32" s="490" t="n">
        <v>0</v>
      </c>
      <c r="H32" s="568" t="n">
        <v>0</v>
      </c>
      <c r="I32" s="569" t="n">
        <v>0</v>
      </c>
    </row>
    <row customHeight="1" ht="12.75" r="33" s="349">
      <c r="B33" s="348" t="n"/>
      <c r="C33" s="441" t="n"/>
      <c r="D33" s="439">
        <f>$D$13</f>
        <v/>
      </c>
      <c r="E33" s="539">
        <f>SUM(F33:G33)</f>
        <v/>
      </c>
      <c r="F33" s="539" t="n">
        <v>0</v>
      </c>
      <c r="G33" s="539" t="n">
        <v>0</v>
      </c>
      <c r="H33" s="568" t="n">
        <v>0</v>
      </c>
      <c r="I33" s="569" t="n">
        <v>0</v>
      </c>
    </row>
    <row customHeight="1" ht="12.75" r="34" s="349">
      <c r="B34" s="348" t="inlineStr">
        <is>
          <t>AW</t>
        </is>
      </c>
      <c r="C34" s="488" t="inlineStr">
        <is>
          <t>Aruba</t>
        </is>
      </c>
      <c r="D34" s="489">
        <f>$D$12</f>
        <v/>
      </c>
      <c r="E34" s="490">
        <f>SUM(F34:G34)</f>
        <v/>
      </c>
      <c r="F34" s="490" t="n">
        <v>0</v>
      </c>
      <c r="G34" s="490" t="n">
        <v>0</v>
      </c>
      <c r="H34" s="568" t="n">
        <v>0</v>
      </c>
      <c r="I34" s="569" t="n">
        <v>0</v>
      </c>
    </row>
    <row customHeight="1" ht="12.75" r="35" s="349">
      <c r="B35" s="348" t="n"/>
      <c r="C35" s="441" t="n"/>
      <c r="D35" s="439">
        <f>$D$13</f>
        <v/>
      </c>
      <c r="E35" s="539">
        <f>SUM(F35:G35)</f>
        <v/>
      </c>
      <c r="F35" s="539" t="n">
        <v>0</v>
      </c>
      <c r="G35" s="539" t="n">
        <v>0</v>
      </c>
      <c r="H35" s="568" t="n">
        <v>0</v>
      </c>
      <c r="I35" s="569" t="n">
        <v>0</v>
      </c>
    </row>
    <row customHeight="1" ht="12.75" r="36" s="349">
      <c r="B36" s="348" t="inlineStr">
        <is>
          <t>AU</t>
        </is>
      </c>
      <c r="C36" s="488" t="inlineStr">
        <is>
          <t>Australia</t>
        </is>
      </c>
      <c r="D36" s="489">
        <f>$D$12</f>
        <v/>
      </c>
      <c r="E36" s="490">
        <f>SUM(F36:G36)</f>
        <v/>
      </c>
      <c r="F36" s="490" t="n">
        <v>0</v>
      </c>
      <c r="G36" s="490" t="n">
        <v>0</v>
      </c>
      <c r="H36" s="568" t="n">
        <v>0</v>
      </c>
      <c r="I36" s="569" t="n">
        <v>0</v>
      </c>
    </row>
    <row customHeight="1" ht="12.75" r="37" s="349">
      <c r="B37" s="348" t="n"/>
      <c r="C37" s="441" t="n"/>
      <c r="D37" s="439">
        <f>$D$13</f>
        <v/>
      </c>
      <c r="E37" s="539">
        <f>SUM(F37:G37)</f>
        <v/>
      </c>
      <c r="F37" s="539" t="n">
        <v>0</v>
      </c>
      <c r="G37" s="539" t="n">
        <v>0</v>
      </c>
      <c r="H37" s="568" t="n">
        <v>0</v>
      </c>
      <c r="I37" s="569" t="n">
        <v>0</v>
      </c>
    </row>
    <row customHeight="1" ht="12.75" r="38" s="349">
      <c r="B38" s="348" t="inlineStr">
        <is>
          <t>AT</t>
        </is>
      </c>
      <c r="C38" s="488" t="inlineStr">
        <is>
          <t>Austria</t>
        </is>
      </c>
      <c r="D38" s="489">
        <f>$D$12</f>
        <v/>
      </c>
      <c r="E38" s="490">
        <f>SUM(F38:G38)</f>
        <v/>
      </c>
      <c r="F38" s="490" t="n">
        <v>0</v>
      </c>
      <c r="G38" s="490" t="n">
        <v>0</v>
      </c>
      <c r="H38" s="568" t="n">
        <v>0</v>
      </c>
      <c r="I38" s="569" t="n">
        <v>0</v>
      </c>
    </row>
    <row customHeight="1" ht="12.75" r="39" s="349">
      <c r="B39" s="348" t="n"/>
      <c r="C39" s="441" t="n"/>
      <c r="D39" s="439">
        <f>$D$13</f>
        <v/>
      </c>
      <c r="E39" s="539">
        <f>SUM(F39:G39)</f>
        <v/>
      </c>
      <c r="F39" s="539" t="n">
        <v>0</v>
      </c>
      <c r="G39" s="539" t="n">
        <v>0</v>
      </c>
      <c r="H39" s="568" t="n">
        <v>0</v>
      </c>
      <c r="I39" s="569" t="n">
        <v>0</v>
      </c>
    </row>
    <row customHeight="1" ht="12.75" r="40" s="349">
      <c r="B40" s="348" t="inlineStr">
        <is>
          <t>AZ</t>
        </is>
      </c>
      <c r="C40" s="488" t="inlineStr">
        <is>
          <t>Azerbaijan</t>
        </is>
      </c>
      <c r="D40" s="489">
        <f>$D$12</f>
        <v/>
      </c>
      <c r="E40" s="490">
        <f>SUM(F40:G40)</f>
        <v/>
      </c>
      <c r="F40" s="490" t="n">
        <v>0</v>
      </c>
      <c r="G40" s="490" t="n">
        <v>0</v>
      </c>
      <c r="H40" s="568" t="n">
        <v>0</v>
      </c>
      <c r="I40" s="569" t="n">
        <v>0</v>
      </c>
    </row>
    <row customHeight="1" ht="12.75" r="41" s="349">
      <c r="B41" s="348" t="n"/>
      <c r="C41" s="441" t="n"/>
      <c r="D41" s="439">
        <f>$D$13</f>
        <v/>
      </c>
      <c r="E41" s="539">
        <f>SUM(F41:G41)</f>
        <v/>
      </c>
      <c r="F41" s="539" t="n">
        <v>0</v>
      </c>
      <c r="G41" s="539" t="n">
        <v>0</v>
      </c>
      <c r="H41" s="568" t="n">
        <v>0</v>
      </c>
      <c r="I41" s="569" t="n">
        <v>0</v>
      </c>
    </row>
    <row customHeight="1" ht="12.75" r="42" s="349">
      <c r="B42" s="348" t="inlineStr">
        <is>
          <t>BS</t>
        </is>
      </c>
      <c r="C42" s="488" t="inlineStr">
        <is>
          <t>Bahamas</t>
        </is>
      </c>
      <c r="D42" s="489">
        <f>$D$12</f>
        <v/>
      </c>
      <c r="E42" s="490">
        <f>SUM(F42:G42)</f>
        <v/>
      </c>
      <c r="F42" s="490" t="n">
        <v>0</v>
      </c>
      <c r="G42" s="490" t="n">
        <v>0</v>
      </c>
      <c r="H42" s="568" t="n">
        <v>0</v>
      </c>
      <c r="I42" s="569" t="n">
        <v>0</v>
      </c>
    </row>
    <row customHeight="1" ht="12.75" r="43" s="349">
      <c r="B43" s="348" t="n"/>
      <c r="C43" s="441" t="n"/>
      <c r="D43" s="439">
        <f>$D$13</f>
        <v/>
      </c>
      <c r="E43" s="539">
        <f>SUM(F43:G43)</f>
        <v/>
      </c>
      <c r="F43" s="539" t="n">
        <v>0</v>
      </c>
      <c r="G43" s="539" t="n">
        <v>0</v>
      </c>
      <c r="H43" s="568" t="n">
        <v>0</v>
      </c>
      <c r="I43" s="569" t="n">
        <v>0</v>
      </c>
    </row>
    <row customHeight="1" ht="12.75" r="44" s="349">
      <c r="B44" s="348" t="inlineStr">
        <is>
          <t>BH</t>
        </is>
      </c>
      <c r="C44" s="488" t="inlineStr">
        <is>
          <t>Bahrain</t>
        </is>
      </c>
      <c r="D44" s="489">
        <f>$D$12</f>
        <v/>
      </c>
      <c r="E44" s="490">
        <f>SUM(F44:G44)</f>
        <v/>
      </c>
      <c r="F44" s="490" t="n">
        <v>0</v>
      </c>
      <c r="G44" s="490" t="n">
        <v>0</v>
      </c>
      <c r="H44" s="568" t="n">
        <v>0</v>
      </c>
      <c r="I44" s="569" t="n">
        <v>0</v>
      </c>
    </row>
    <row customHeight="1" ht="12.75" r="45" s="349">
      <c r="B45" s="348" t="n"/>
      <c r="C45" s="441" t="n"/>
      <c r="D45" s="439">
        <f>$D$13</f>
        <v/>
      </c>
      <c r="E45" s="539">
        <f>SUM(F45:G45)</f>
        <v/>
      </c>
      <c r="F45" s="539" t="n">
        <v>0</v>
      </c>
      <c r="G45" s="539" t="n">
        <v>0</v>
      </c>
      <c r="H45" s="568" t="n">
        <v>0</v>
      </c>
      <c r="I45" s="569" t="n">
        <v>0</v>
      </c>
    </row>
    <row customHeight="1" ht="12.75" r="46" s="349">
      <c r="B46" s="348" t="inlineStr">
        <is>
          <t>BD</t>
        </is>
      </c>
      <c r="C46" s="488" t="inlineStr">
        <is>
          <t>Bangladesh</t>
        </is>
      </c>
      <c r="D46" s="489">
        <f>$D$12</f>
        <v/>
      </c>
      <c r="E46" s="490">
        <f>SUM(F46:G46)</f>
        <v/>
      </c>
      <c r="F46" s="490" t="n">
        <v>0</v>
      </c>
      <c r="G46" s="490" t="n">
        <v>0</v>
      </c>
      <c r="H46" s="568" t="n">
        <v>0</v>
      </c>
      <c r="I46" s="569" t="n">
        <v>0</v>
      </c>
    </row>
    <row customHeight="1" ht="12.75" r="47" s="349">
      <c r="B47" s="348" t="n"/>
      <c r="C47" s="441" t="n"/>
      <c r="D47" s="439">
        <f>$D$13</f>
        <v/>
      </c>
      <c r="E47" s="539">
        <f>SUM(F47:G47)</f>
        <v/>
      </c>
      <c r="F47" s="539" t="n">
        <v>0</v>
      </c>
      <c r="G47" s="539" t="n">
        <v>0</v>
      </c>
      <c r="H47" s="568" t="n">
        <v>0</v>
      </c>
      <c r="I47" s="569" t="n">
        <v>0</v>
      </c>
    </row>
    <row customHeight="1" ht="12.75" r="48" s="349">
      <c r="B48" s="348" t="inlineStr">
        <is>
          <t>BB</t>
        </is>
      </c>
      <c r="C48" s="488" t="inlineStr">
        <is>
          <t>Barbados</t>
        </is>
      </c>
      <c r="D48" s="489">
        <f>$D$12</f>
        <v/>
      </c>
      <c r="E48" s="490">
        <f>SUM(F48:G48)</f>
        <v/>
      </c>
      <c r="F48" s="490" t="n">
        <v>0</v>
      </c>
      <c r="G48" s="490" t="n">
        <v>0</v>
      </c>
      <c r="H48" s="568" t="n">
        <v>0</v>
      </c>
      <c r="I48" s="569" t="n">
        <v>0</v>
      </c>
    </row>
    <row customHeight="1" ht="12.75" r="49" s="349">
      <c r="B49" s="348" t="n"/>
      <c r="C49" s="441" t="n"/>
      <c r="D49" s="439">
        <f>$D$13</f>
        <v/>
      </c>
      <c r="E49" s="539">
        <f>SUM(F49:G49)</f>
        <v/>
      </c>
      <c r="F49" s="539" t="n">
        <v>0</v>
      </c>
      <c r="G49" s="539" t="n">
        <v>0</v>
      </c>
      <c r="H49" s="568" t="n">
        <v>0</v>
      </c>
      <c r="I49" s="569" t="n">
        <v>0</v>
      </c>
    </row>
    <row customHeight="1" ht="12.75" r="50" s="349">
      <c r="B50" s="348" t="inlineStr">
        <is>
          <t>BY</t>
        </is>
      </c>
      <c r="C50" s="488" t="inlineStr">
        <is>
          <t>Belarus</t>
        </is>
      </c>
      <c r="D50" s="489">
        <f>$D$12</f>
        <v/>
      </c>
      <c r="E50" s="490">
        <f>SUM(F50:G50)</f>
        <v/>
      </c>
      <c r="F50" s="490" t="n">
        <v>0</v>
      </c>
      <c r="G50" s="490" t="n">
        <v>0</v>
      </c>
      <c r="H50" s="568" t="n">
        <v>0</v>
      </c>
      <c r="I50" s="569" t="n">
        <v>0</v>
      </c>
    </row>
    <row customHeight="1" ht="12.75" r="51" s="349">
      <c r="B51" s="348" t="n"/>
      <c r="C51" s="441" t="n"/>
      <c r="D51" s="439">
        <f>$D$13</f>
        <v/>
      </c>
      <c r="E51" s="539">
        <f>SUM(F51:G51)</f>
        <v/>
      </c>
      <c r="F51" s="539" t="n">
        <v>0</v>
      </c>
      <c r="G51" s="539" t="n">
        <v>0</v>
      </c>
      <c r="H51" s="568" t="n">
        <v>0</v>
      </c>
      <c r="I51" s="569" t="n">
        <v>0</v>
      </c>
    </row>
    <row customHeight="1" ht="12.75" r="52" s="349">
      <c r="B52" s="348" t="inlineStr">
        <is>
          <t>BE</t>
        </is>
      </c>
      <c r="C52" s="488" t="inlineStr">
        <is>
          <t>Belgium</t>
        </is>
      </c>
      <c r="D52" s="489">
        <f>$D$12</f>
        <v/>
      </c>
      <c r="E52" s="490">
        <f>SUM(F52:G52)</f>
        <v/>
      </c>
      <c r="F52" s="490" t="n">
        <v>0</v>
      </c>
      <c r="G52" s="490" t="n">
        <v>0</v>
      </c>
      <c r="H52" s="568" t="n">
        <v>0</v>
      </c>
      <c r="I52" s="569" t="n">
        <v>0</v>
      </c>
    </row>
    <row customHeight="1" ht="12.75" r="53" s="349">
      <c r="B53" s="348" t="n"/>
      <c r="C53" s="441" t="n"/>
      <c r="D53" s="439">
        <f>$D$13</f>
        <v/>
      </c>
      <c r="E53" s="539">
        <f>SUM(F53:G53)</f>
        <v/>
      </c>
      <c r="F53" s="539" t="n">
        <v>0</v>
      </c>
      <c r="G53" s="539" t="n">
        <v>0</v>
      </c>
      <c r="H53" s="568" t="n">
        <v>0</v>
      </c>
      <c r="I53" s="569" t="n">
        <v>0</v>
      </c>
    </row>
    <row customHeight="1" ht="12.75" r="54" s="349">
      <c r="B54" s="348" t="inlineStr">
        <is>
          <t>BZ</t>
        </is>
      </c>
      <c r="C54" s="488" t="inlineStr">
        <is>
          <t>Belize</t>
        </is>
      </c>
      <c r="D54" s="489">
        <f>$D$12</f>
        <v/>
      </c>
      <c r="E54" s="490">
        <f>SUM(F54:G54)</f>
        <v/>
      </c>
      <c r="F54" s="490" t="n">
        <v>0</v>
      </c>
      <c r="G54" s="490" t="n">
        <v>0</v>
      </c>
      <c r="H54" s="568" t="n">
        <v>0</v>
      </c>
      <c r="I54" s="569" t="n">
        <v>0</v>
      </c>
    </row>
    <row customHeight="1" ht="12.75" r="55" s="349">
      <c r="B55" s="348" t="n"/>
      <c r="C55" s="441" t="n"/>
      <c r="D55" s="439">
        <f>$D$13</f>
        <v/>
      </c>
      <c r="E55" s="539">
        <f>SUM(F55:G55)</f>
        <v/>
      </c>
      <c r="F55" s="539" t="n">
        <v>0</v>
      </c>
      <c r="G55" s="539" t="n">
        <v>0</v>
      </c>
      <c r="H55" s="568" t="n">
        <v>0</v>
      </c>
      <c r="I55" s="569" t="n">
        <v>0</v>
      </c>
    </row>
    <row customHeight="1" ht="12.75" r="56" s="349">
      <c r="B56" s="348" t="inlineStr">
        <is>
          <t>BJ</t>
        </is>
      </c>
      <c r="C56" s="488" t="inlineStr">
        <is>
          <t>Benin</t>
        </is>
      </c>
      <c r="D56" s="489">
        <f>$D$12</f>
        <v/>
      </c>
      <c r="E56" s="490">
        <f>SUM(F56:G56)</f>
        <v/>
      </c>
      <c r="F56" s="490" t="n">
        <v>0</v>
      </c>
      <c r="G56" s="490" t="n">
        <v>0</v>
      </c>
      <c r="H56" s="568" t="n">
        <v>0</v>
      </c>
      <c r="I56" s="569" t="n">
        <v>0</v>
      </c>
    </row>
    <row customHeight="1" ht="12.75" r="57" s="349">
      <c r="B57" s="348" t="n"/>
      <c r="C57" s="441" t="n"/>
      <c r="D57" s="439">
        <f>$D$13</f>
        <v/>
      </c>
      <c r="E57" s="539">
        <f>SUM(F57:G57)</f>
        <v/>
      </c>
      <c r="F57" s="539" t="n">
        <v>0</v>
      </c>
      <c r="G57" s="539" t="n">
        <v>0</v>
      </c>
      <c r="H57" s="568" t="n">
        <v>0</v>
      </c>
      <c r="I57" s="569" t="n">
        <v>0</v>
      </c>
    </row>
    <row customHeight="1" ht="12.75" r="58" s="349">
      <c r="B58" s="348" t="inlineStr">
        <is>
          <t>BM</t>
        </is>
      </c>
      <c r="C58" s="488" t="inlineStr">
        <is>
          <t>Bermuda</t>
        </is>
      </c>
      <c r="D58" s="489">
        <f>$D$12</f>
        <v/>
      </c>
      <c r="E58" s="490">
        <f>SUM(F58:G58)</f>
        <v/>
      </c>
      <c r="F58" s="490" t="n">
        <v>0</v>
      </c>
      <c r="G58" s="490" t="n">
        <v>0</v>
      </c>
      <c r="H58" s="568" t="n">
        <v>0</v>
      </c>
      <c r="I58" s="569" t="n">
        <v>0</v>
      </c>
    </row>
    <row customHeight="1" ht="12.75" r="59" s="349">
      <c r="B59" s="348" t="n"/>
      <c r="C59" s="441" t="n"/>
      <c r="D59" s="439">
        <f>$D$13</f>
        <v/>
      </c>
      <c r="E59" s="539">
        <f>SUM(F59:G59)</f>
        <v/>
      </c>
      <c r="F59" s="539" t="n">
        <v>0</v>
      </c>
      <c r="G59" s="539" t="n">
        <v>0</v>
      </c>
      <c r="H59" s="568" t="n">
        <v>0</v>
      </c>
      <c r="I59" s="569" t="n">
        <v>0</v>
      </c>
    </row>
    <row customHeight="1" ht="12.75" r="60" s="349">
      <c r="B60" s="348" t="inlineStr">
        <is>
          <t>BT</t>
        </is>
      </c>
      <c r="C60" s="488" t="inlineStr">
        <is>
          <t>Bhutan</t>
        </is>
      </c>
      <c r="D60" s="489">
        <f>$D$12</f>
        <v/>
      </c>
      <c r="E60" s="490">
        <f>SUM(F60:G60)</f>
        <v/>
      </c>
      <c r="F60" s="490" t="n">
        <v>0</v>
      </c>
      <c r="G60" s="490" t="n">
        <v>0</v>
      </c>
      <c r="H60" s="568" t="n">
        <v>0</v>
      </c>
      <c r="I60" s="569" t="n">
        <v>0</v>
      </c>
    </row>
    <row customHeight="1" ht="12.75" r="61" s="349">
      <c r="B61" s="348" t="n"/>
      <c r="C61" s="441" t="n"/>
      <c r="D61" s="439">
        <f>$D$13</f>
        <v/>
      </c>
      <c r="E61" s="539">
        <f>SUM(F61:G61)</f>
        <v/>
      </c>
      <c r="F61" s="539" t="n">
        <v>0</v>
      </c>
      <c r="G61" s="539" t="n">
        <v>0</v>
      </c>
      <c r="H61" s="568" t="n">
        <v>0</v>
      </c>
      <c r="I61" s="569" t="n">
        <v>0</v>
      </c>
    </row>
    <row customHeight="1" ht="12.75" r="62" s="349">
      <c r="B62" s="348" t="inlineStr">
        <is>
          <t>BO</t>
        </is>
      </c>
      <c r="C62" s="488" t="inlineStr">
        <is>
          <t>Bolivia</t>
        </is>
      </c>
      <c r="D62" s="489">
        <f>$D$12</f>
        <v/>
      </c>
      <c r="E62" s="490">
        <f>SUM(F62:G62)</f>
        <v/>
      </c>
      <c r="F62" s="490" t="n">
        <v>0</v>
      </c>
      <c r="G62" s="490" t="n">
        <v>0</v>
      </c>
      <c r="H62" s="568" t="n">
        <v>0</v>
      </c>
      <c r="I62" s="569" t="n">
        <v>0</v>
      </c>
    </row>
    <row customHeight="1" ht="12.75" r="63" s="349">
      <c r="B63" s="348" t="n"/>
      <c r="C63" s="441" t="n"/>
      <c r="D63" s="439">
        <f>$D$13</f>
        <v/>
      </c>
      <c r="E63" s="539">
        <f>SUM(F63:G63)</f>
        <v/>
      </c>
      <c r="F63" s="539" t="n">
        <v>0</v>
      </c>
      <c r="G63" s="539" t="n">
        <v>0</v>
      </c>
      <c r="H63" s="568" t="n">
        <v>0</v>
      </c>
      <c r="I63" s="569" t="n">
        <v>0</v>
      </c>
    </row>
    <row customHeight="1" ht="12.75" r="64" s="349">
      <c r="B64" s="348" t="inlineStr">
        <is>
          <t>BA</t>
        </is>
      </c>
      <c r="C64" s="488" t="inlineStr">
        <is>
          <t>Bosnia and Herzegovina</t>
        </is>
      </c>
      <c r="D64" s="489">
        <f>$D$12</f>
        <v/>
      </c>
      <c r="E64" s="490">
        <f>SUM(F64:G64)</f>
        <v/>
      </c>
      <c r="F64" s="490" t="n">
        <v>0</v>
      </c>
      <c r="G64" s="490" t="n">
        <v>0</v>
      </c>
      <c r="H64" s="568" t="n">
        <v>0</v>
      </c>
      <c r="I64" s="569" t="n">
        <v>0</v>
      </c>
    </row>
    <row customHeight="1" ht="12.75" r="65" s="349">
      <c r="B65" s="348" t="n"/>
      <c r="C65" s="441" t="n"/>
      <c r="D65" s="439">
        <f>$D$13</f>
        <v/>
      </c>
      <c r="E65" s="539">
        <f>SUM(F65:G65)</f>
        <v/>
      </c>
      <c r="F65" s="539" t="n">
        <v>0</v>
      </c>
      <c r="G65" s="539" t="n">
        <v>0</v>
      </c>
      <c r="H65" s="568" t="n">
        <v>0</v>
      </c>
      <c r="I65" s="569" t="n">
        <v>0</v>
      </c>
    </row>
    <row customHeight="1" ht="12.75" r="66" s="349">
      <c r="B66" s="348" t="inlineStr">
        <is>
          <t>BW</t>
        </is>
      </c>
      <c r="C66" s="488" t="inlineStr">
        <is>
          <t>Botswana</t>
        </is>
      </c>
      <c r="D66" s="489">
        <f>$D$12</f>
        <v/>
      </c>
      <c r="E66" s="490">
        <f>SUM(F66:G66)</f>
        <v/>
      </c>
      <c r="F66" s="490" t="n">
        <v>0</v>
      </c>
      <c r="G66" s="490" t="n">
        <v>0</v>
      </c>
      <c r="H66" s="568" t="n">
        <v>0</v>
      </c>
      <c r="I66" s="569" t="n">
        <v>0</v>
      </c>
    </row>
    <row customHeight="1" ht="12.75" r="67" s="349">
      <c r="B67" s="348" t="n"/>
      <c r="C67" s="441" t="n"/>
      <c r="D67" s="439">
        <f>$D$13</f>
        <v/>
      </c>
      <c r="E67" s="539">
        <f>SUM(F67:G67)</f>
        <v/>
      </c>
      <c r="F67" s="539" t="n">
        <v>0</v>
      </c>
      <c r="G67" s="539" t="n">
        <v>0</v>
      </c>
      <c r="H67" s="568" t="n">
        <v>0</v>
      </c>
      <c r="I67" s="569" t="n">
        <v>0</v>
      </c>
    </row>
    <row customHeight="1" ht="12.75" r="68" s="349">
      <c r="B68" s="348" t="inlineStr">
        <is>
          <t>BR</t>
        </is>
      </c>
      <c r="C68" s="488" t="inlineStr">
        <is>
          <t>Brazil</t>
        </is>
      </c>
      <c r="D68" s="489">
        <f>$D$12</f>
        <v/>
      </c>
      <c r="E68" s="490">
        <f>SUM(F68:G68)</f>
        <v/>
      </c>
      <c r="F68" s="490" t="n">
        <v>0</v>
      </c>
      <c r="G68" s="490" t="n">
        <v>0</v>
      </c>
      <c r="H68" s="568" t="n">
        <v>0</v>
      </c>
      <c r="I68" s="569" t="n">
        <v>0</v>
      </c>
    </row>
    <row customHeight="1" ht="12.75" r="69" s="349">
      <c r="B69" s="348" t="n"/>
      <c r="C69" s="441" t="n"/>
      <c r="D69" s="439">
        <f>$D$13</f>
        <v/>
      </c>
      <c r="E69" s="539">
        <f>SUM(F69:G69)</f>
        <v/>
      </c>
      <c r="F69" s="539" t="n">
        <v>0</v>
      </c>
      <c r="G69" s="539" t="n">
        <v>0</v>
      </c>
      <c r="H69" s="568" t="n">
        <v>0</v>
      </c>
      <c r="I69" s="569" t="n">
        <v>0</v>
      </c>
    </row>
    <row customHeight="1" ht="12.75" r="70" s="349">
      <c r="B70" s="348" t="inlineStr">
        <is>
          <t>BN</t>
        </is>
      </c>
      <c r="C70" s="488" t="inlineStr">
        <is>
          <t>Brunei Darussalam</t>
        </is>
      </c>
      <c r="D70" s="489">
        <f>$D$12</f>
        <v/>
      </c>
      <c r="E70" s="490">
        <f>SUM(F70:G70)</f>
        <v/>
      </c>
      <c r="F70" s="490" t="n">
        <v>0</v>
      </c>
      <c r="G70" s="490" t="n">
        <v>0</v>
      </c>
      <c r="H70" s="568" t="n">
        <v>0</v>
      </c>
      <c r="I70" s="569" t="n">
        <v>0</v>
      </c>
    </row>
    <row customHeight="1" ht="12.75" r="71" s="349">
      <c r="B71" s="348" t="n"/>
      <c r="C71" s="441" t="n"/>
      <c r="D71" s="439">
        <f>$D$13</f>
        <v/>
      </c>
      <c r="E71" s="539">
        <f>SUM(F71:G71)</f>
        <v/>
      </c>
      <c r="F71" s="539" t="n">
        <v>0</v>
      </c>
      <c r="G71" s="539" t="n">
        <v>0</v>
      </c>
      <c r="H71" s="568" t="n">
        <v>0</v>
      </c>
      <c r="I71" s="569" t="n">
        <v>0</v>
      </c>
    </row>
    <row customHeight="1" ht="12.75" r="72" s="349">
      <c r="B72" s="348" t="inlineStr">
        <is>
          <t>BG</t>
        </is>
      </c>
      <c r="C72" s="488" t="inlineStr">
        <is>
          <t>Bulgaria</t>
        </is>
      </c>
      <c r="D72" s="489">
        <f>$D$12</f>
        <v/>
      </c>
      <c r="E72" s="490">
        <f>SUM(F72:G72)</f>
        <v/>
      </c>
      <c r="F72" s="490" t="n">
        <v>0</v>
      </c>
      <c r="G72" s="490" t="n">
        <v>0</v>
      </c>
      <c r="H72" s="568" t="n">
        <v>0</v>
      </c>
      <c r="I72" s="569" t="n">
        <v>0</v>
      </c>
    </row>
    <row customHeight="1" ht="12.75" r="73" s="349">
      <c r="B73" s="348" t="n"/>
      <c r="C73" s="441" t="n"/>
      <c r="D73" s="439">
        <f>$D$13</f>
        <v/>
      </c>
      <c r="E73" s="539">
        <f>SUM(F73:G73)</f>
        <v/>
      </c>
      <c r="F73" s="539" t="n">
        <v>0</v>
      </c>
      <c r="G73" s="539" t="n">
        <v>0</v>
      </c>
      <c r="H73" s="568" t="n">
        <v>0</v>
      </c>
      <c r="I73" s="569" t="n">
        <v>0</v>
      </c>
    </row>
    <row customHeight="1" ht="12.75" r="74" s="349">
      <c r="B74" s="348" t="inlineStr">
        <is>
          <t>BF</t>
        </is>
      </c>
      <c r="C74" s="488" t="inlineStr">
        <is>
          <t>Burkina Faso</t>
        </is>
      </c>
      <c r="D74" s="489">
        <f>$D$12</f>
        <v/>
      </c>
      <c r="E74" s="490">
        <f>SUM(F74:G74)</f>
        <v/>
      </c>
      <c r="F74" s="490" t="n">
        <v>0</v>
      </c>
      <c r="G74" s="490" t="n">
        <v>0</v>
      </c>
      <c r="H74" s="568" t="n">
        <v>0</v>
      </c>
      <c r="I74" s="569" t="n">
        <v>0</v>
      </c>
    </row>
    <row customHeight="1" ht="12.75" r="75" s="349">
      <c r="B75" s="348" t="n"/>
      <c r="C75" s="441" t="n"/>
      <c r="D75" s="439">
        <f>$D$13</f>
        <v/>
      </c>
      <c r="E75" s="539">
        <f>SUM(F75:G75)</f>
        <v/>
      </c>
      <c r="F75" s="539" t="n">
        <v>0</v>
      </c>
      <c r="G75" s="539" t="n">
        <v>0</v>
      </c>
      <c r="H75" s="568" t="n">
        <v>0</v>
      </c>
      <c r="I75" s="569" t="n">
        <v>0</v>
      </c>
    </row>
    <row customHeight="1" ht="12.75" r="76" s="349">
      <c r="B76" s="348" t="inlineStr">
        <is>
          <t>BI</t>
        </is>
      </c>
      <c r="C76" s="488" t="inlineStr">
        <is>
          <t>Burundi</t>
        </is>
      </c>
      <c r="D76" s="489">
        <f>$D$12</f>
        <v/>
      </c>
      <c r="E76" s="490">
        <f>SUM(F76:G76)</f>
        <v/>
      </c>
      <c r="F76" s="490" t="n">
        <v>0</v>
      </c>
      <c r="G76" s="490" t="n">
        <v>0</v>
      </c>
      <c r="H76" s="568" t="n">
        <v>0</v>
      </c>
      <c r="I76" s="569" t="n">
        <v>0</v>
      </c>
    </row>
    <row customHeight="1" ht="12.75" r="77" s="349">
      <c r="B77" s="348" t="n"/>
      <c r="C77" s="441" t="n"/>
      <c r="D77" s="439">
        <f>$D$13</f>
        <v/>
      </c>
      <c r="E77" s="539">
        <f>SUM(F77:G77)</f>
        <v/>
      </c>
      <c r="F77" s="539" t="n">
        <v>0</v>
      </c>
      <c r="G77" s="539" t="n">
        <v>0</v>
      </c>
      <c r="H77" s="568" t="n">
        <v>0</v>
      </c>
      <c r="I77" s="569" t="n">
        <v>0</v>
      </c>
    </row>
    <row customHeight="1" ht="12.75" r="78" s="349">
      <c r="B78" s="348" t="inlineStr">
        <is>
          <t>KH</t>
        </is>
      </c>
      <c r="C78" s="488" t="inlineStr">
        <is>
          <t>Cambodia</t>
        </is>
      </c>
      <c r="D78" s="489">
        <f>$D$12</f>
        <v/>
      </c>
      <c r="E78" s="490">
        <f>SUM(F78:G78)</f>
        <v/>
      </c>
      <c r="F78" s="490" t="n">
        <v>0</v>
      </c>
      <c r="G78" s="490" t="n">
        <v>0</v>
      </c>
      <c r="H78" s="568" t="n">
        <v>0</v>
      </c>
      <c r="I78" s="569" t="n">
        <v>0</v>
      </c>
    </row>
    <row customHeight="1" ht="12.75" r="79" s="349">
      <c r="B79" s="348" t="n"/>
      <c r="C79" s="441" t="n"/>
      <c r="D79" s="439">
        <f>$D$13</f>
        <v/>
      </c>
      <c r="E79" s="539">
        <f>SUM(F79:G79)</f>
        <v/>
      </c>
      <c r="F79" s="539" t="n">
        <v>0</v>
      </c>
      <c r="G79" s="539" t="n">
        <v>0</v>
      </c>
      <c r="H79" s="568" t="n">
        <v>0</v>
      </c>
      <c r="I79" s="569" t="n">
        <v>0</v>
      </c>
    </row>
    <row customHeight="1" ht="12.75" r="80" s="349">
      <c r="B80" s="348" t="inlineStr">
        <is>
          <t>CM</t>
        </is>
      </c>
      <c r="C80" s="488" t="inlineStr">
        <is>
          <t>Cameroon</t>
        </is>
      </c>
      <c r="D80" s="489">
        <f>$D$12</f>
        <v/>
      </c>
      <c r="E80" s="490">
        <f>SUM(F80:G80)</f>
        <v/>
      </c>
      <c r="F80" s="490" t="n">
        <v>0</v>
      </c>
      <c r="G80" s="490" t="n">
        <v>0</v>
      </c>
      <c r="H80" s="568" t="n">
        <v>0</v>
      </c>
      <c r="I80" s="569" t="n">
        <v>0</v>
      </c>
    </row>
    <row customHeight="1" ht="12.75" r="81" s="349">
      <c r="B81" s="348" t="n"/>
      <c r="C81" s="441" t="n"/>
      <c r="D81" s="439">
        <f>$D$13</f>
        <v/>
      </c>
      <c r="E81" s="539">
        <f>SUM(F81:G81)</f>
        <v/>
      </c>
      <c r="F81" s="539" t="n">
        <v>0</v>
      </c>
      <c r="G81" s="539" t="n">
        <v>0</v>
      </c>
      <c r="H81" s="568" t="n">
        <v>0</v>
      </c>
      <c r="I81" s="569" t="n">
        <v>0</v>
      </c>
    </row>
    <row customHeight="1" ht="12.75" r="82" s="349">
      <c r="B82" s="348" t="inlineStr">
        <is>
          <t>CA</t>
        </is>
      </c>
      <c r="C82" s="488" t="inlineStr">
        <is>
          <t>Canada</t>
        </is>
      </c>
      <c r="D82" s="489">
        <f>$D$12</f>
        <v/>
      </c>
      <c r="E82" s="490">
        <f>SUM(F82:G82)</f>
        <v/>
      </c>
      <c r="F82" s="490" t="n">
        <v>0</v>
      </c>
      <c r="G82" s="490" t="n">
        <v>0</v>
      </c>
      <c r="H82" s="568" t="n">
        <v>0</v>
      </c>
      <c r="I82" s="569" t="n">
        <v>0</v>
      </c>
    </row>
    <row customHeight="1" ht="12.75" r="83" s="349">
      <c r="B83" s="348" t="n"/>
      <c r="C83" s="441" t="n"/>
      <c r="D83" s="439">
        <f>$D$13</f>
        <v/>
      </c>
      <c r="E83" s="539">
        <f>SUM(F83:G83)</f>
        <v/>
      </c>
      <c r="F83" s="539" t="n">
        <v>0</v>
      </c>
      <c r="G83" s="539" t="n">
        <v>0</v>
      </c>
      <c r="H83" s="568" t="n">
        <v>0</v>
      </c>
      <c r="I83" s="569" t="n">
        <v>0</v>
      </c>
    </row>
    <row customHeight="1" ht="12.75" r="84" s="349">
      <c r="B84" s="348" t="inlineStr">
        <is>
          <t>CV</t>
        </is>
      </c>
      <c r="C84" s="488" t="inlineStr">
        <is>
          <t>Cape Verde</t>
        </is>
      </c>
      <c r="D84" s="489">
        <f>$D$12</f>
        <v/>
      </c>
      <c r="E84" s="490">
        <f>SUM(F84:G84)</f>
        <v/>
      </c>
      <c r="F84" s="490" t="n">
        <v>0</v>
      </c>
      <c r="G84" s="490" t="n">
        <v>0</v>
      </c>
      <c r="H84" s="568" t="n">
        <v>0</v>
      </c>
      <c r="I84" s="569" t="n">
        <v>0</v>
      </c>
    </row>
    <row customHeight="1" ht="12.75" r="85" s="349">
      <c r="B85" s="348" t="n"/>
      <c r="C85" s="441" t="n"/>
      <c r="D85" s="439">
        <f>$D$13</f>
        <v/>
      </c>
      <c r="E85" s="539">
        <f>SUM(F85:G85)</f>
        <v/>
      </c>
      <c r="F85" s="539" t="n">
        <v>0</v>
      </c>
      <c r="G85" s="539" t="n">
        <v>0</v>
      </c>
      <c r="H85" s="568" t="n">
        <v>0</v>
      </c>
      <c r="I85" s="569" t="n">
        <v>0</v>
      </c>
    </row>
    <row customHeight="1" ht="12.75" r="86" s="349">
      <c r="B86" s="348" t="inlineStr">
        <is>
          <t>KY</t>
        </is>
      </c>
      <c r="C86" s="488" t="inlineStr">
        <is>
          <t>Cayman Islands</t>
        </is>
      </c>
      <c r="D86" s="489">
        <f>$D$12</f>
        <v/>
      </c>
      <c r="E86" s="490">
        <f>SUM(F86:G86)</f>
        <v/>
      </c>
      <c r="F86" s="490" t="n">
        <v>0</v>
      </c>
      <c r="G86" s="490" t="n">
        <v>0</v>
      </c>
      <c r="H86" s="568" t="n">
        <v>0</v>
      </c>
      <c r="I86" s="569" t="n">
        <v>0</v>
      </c>
    </row>
    <row customHeight="1" ht="12.75" r="87" s="349">
      <c r="B87" s="348" t="n"/>
      <c r="C87" s="441" t="n"/>
      <c r="D87" s="439">
        <f>$D$13</f>
        <v/>
      </c>
      <c r="E87" s="539">
        <f>SUM(F87:G87)</f>
        <v/>
      </c>
      <c r="F87" s="539" t="n">
        <v>0</v>
      </c>
      <c r="G87" s="539" t="n">
        <v>0</v>
      </c>
      <c r="H87" s="568" t="n">
        <v>0</v>
      </c>
      <c r="I87" s="569" t="n">
        <v>0</v>
      </c>
    </row>
    <row customHeight="1" ht="12.75" r="88" s="349">
      <c r="B88" s="348" t="inlineStr">
        <is>
          <t>CF</t>
        </is>
      </c>
      <c r="C88" s="488" t="inlineStr">
        <is>
          <t>Central African Republic</t>
        </is>
      </c>
      <c r="D88" s="489">
        <f>$D$12</f>
        <v/>
      </c>
      <c r="E88" s="490">
        <f>SUM(F88:G88)</f>
        <v/>
      </c>
      <c r="F88" s="490" t="n">
        <v>0</v>
      </c>
      <c r="G88" s="490" t="n">
        <v>0</v>
      </c>
      <c r="H88" s="568" t="n">
        <v>0</v>
      </c>
      <c r="I88" s="569" t="n">
        <v>0</v>
      </c>
    </row>
    <row customHeight="1" ht="12.75" r="89" s="349">
      <c r="B89" s="348" t="n"/>
      <c r="C89" s="441" t="n"/>
      <c r="D89" s="439">
        <f>$D$13</f>
        <v/>
      </c>
      <c r="E89" s="539">
        <f>SUM(F89:G89)</f>
        <v/>
      </c>
      <c r="F89" s="539" t="n">
        <v>0</v>
      </c>
      <c r="G89" s="539" t="n">
        <v>0</v>
      </c>
      <c r="H89" s="568" t="n">
        <v>0</v>
      </c>
      <c r="I89" s="569" t="n">
        <v>0</v>
      </c>
    </row>
    <row customHeight="1" ht="12.75" r="90" s="349">
      <c r="B90" s="348" t="inlineStr">
        <is>
          <t>TD</t>
        </is>
      </c>
      <c r="C90" s="488" t="inlineStr">
        <is>
          <t>Chad</t>
        </is>
      </c>
      <c r="D90" s="489">
        <f>$D$12</f>
        <v/>
      </c>
      <c r="E90" s="490">
        <f>SUM(F90:G90)</f>
        <v/>
      </c>
      <c r="F90" s="490" t="n">
        <v>0</v>
      </c>
      <c r="G90" s="490" t="n">
        <v>0</v>
      </c>
      <c r="H90" s="568" t="n">
        <v>0</v>
      </c>
      <c r="I90" s="569" t="n">
        <v>0</v>
      </c>
    </row>
    <row customHeight="1" ht="12.75" r="91" s="349">
      <c r="B91" s="348" t="n"/>
      <c r="C91" s="441" t="n"/>
      <c r="D91" s="439">
        <f>$D$13</f>
        <v/>
      </c>
      <c r="E91" s="539">
        <f>SUM(F91:G91)</f>
        <v/>
      </c>
      <c r="F91" s="539" t="n">
        <v>0</v>
      </c>
      <c r="G91" s="539" t="n">
        <v>0</v>
      </c>
      <c r="H91" s="568" t="n">
        <v>0</v>
      </c>
      <c r="I91" s="569" t="n">
        <v>0</v>
      </c>
    </row>
    <row customHeight="1" ht="12.75" r="92" s="349">
      <c r="B92" s="348" t="inlineStr">
        <is>
          <t>CL</t>
        </is>
      </c>
      <c r="C92" s="488" t="inlineStr">
        <is>
          <t>Chile</t>
        </is>
      </c>
      <c r="D92" s="489">
        <f>$D$12</f>
        <v/>
      </c>
      <c r="E92" s="490">
        <f>SUM(F92:G92)</f>
        <v/>
      </c>
      <c r="F92" s="490" t="n">
        <v>0</v>
      </c>
      <c r="G92" s="490" t="n">
        <v>0</v>
      </c>
      <c r="H92" s="568" t="n">
        <v>0</v>
      </c>
      <c r="I92" s="569" t="n">
        <v>0</v>
      </c>
    </row>
    <row customHeight="1" ht="12.75" r="93" s="349">
      <c r="B93" s="348" t="n"/>
      <c r="C93" s="441" t="n"/>
      <c r="D93" s="439">
        <f>$D$13</f>
        <v/>
      </c>
      <c r="E93" s="539">
        <f>SUM(F93:G93)</f>
        <v/>
      </c>
      <c r="F93" s="539" t="n">
        <v>0</v>
      </c>
      <c r="G93" s="539" t="n">
        <v>0</v>
      </c>
      <c r="H93" s="568" t="n">
        <v>0</v>
      </c>
      <c r="I93" s="569" t="n">
        <v>0</v>
      </c>
    </row>
    <row customHeight="1" ht="12.75" r="94" s="349">
      <c r="B94" s="348" t="inlineStr">
        <is>
          <t>CN</t>
        </is>
      </c>
      <c r="C94" s="488" t="inlineStr">
        <is>
          <t>China</t>
        </is>
      </c>
      <c r="D94" s="489">
        <f>$D$12</f>
        <v/>
      </c>
      <c r="E94" s="490">
        <f>SUM(F94:G94)</f>
        <v/>
      </c>
      <c r="F94" s="490" t="n">
        <v>0</v>
      </c>
      <c r="G94" s="490" t="n">
        <v>0</v>
      </c>
      <c r="H94" s="568" t="n">
        <v>0</v>
      </c>
      <c r="I94" s="569" t="n">
        <v>0</v>
      </c>
    </row>
    <row customHeight="1" ht="12.75" r="95" s="349">
      <c r="B95" s="348" t="n"/>
      <c r="C95" s="441" t="n"/>
      <c r="D95" s="439">
        <f>$D$13</f>
        <v/>
      </c>
      <c r="E95" s="539">
        <f>SUM(F95:G95)</f>
        <v/>
      </c>
      <c r="F95" s="539" t="n">
        <v>0</v>
      </c>
      <c r="G95" s="539" t="n">
        <v>0</v>
      </c>
      <c r="H95" s="568" t="n">
        <v>0</v>
      </c>
      <c r="I95" s="569" t="n">
        <v>0</v>
      </c>
    </row>
    <row customHeight="1" ht="12.75" r="96" s="349">
      <c r="B96" s="348" t="inlineStr">
        <is>
          <t>CC</t>
        </is>
      </c>
      <c r="C96" s="488" t="inlineStr">
        <is>
          <t>Cocos (Keeling) Islands</t>
        </is>
      </c>
      <c r="D96" s="489">
        <f>$D$12</f>
        <v/>
      </c>
      <c r="E96" s="490">
        <f>SUM(F96:G96)</f>
        <v/>
      </c>
      <c r="F96" s="490" t="n">
        <v>0</v>
      </c>
      <c r="G96" s="490" t="n">
        <v>0</v>
      </c>
      <c r="H96" s="568" t="n">
        <v>0</v>
      </c>
      <c r="I96" s="569" t="n">
        <v>0</v>
      </c>
    </row>
    <row customHeight="1" ht="12.75" r="97" s="349">
      <c r="B97" s="348" t="n"/>
      <c r="C97" s="441" t="n"/>
      <c r="D97" s="439">
        <f>$D$13</f>
        <v/>
      </c>
      <c r="E97" s="539">
        <f>SUM(F97:G97)</f>
        <v/>
      </c>
      <c r="F97" s="539" t="n">
        <v>0</v>
      </c>
      <c r="G97" s="539" t="n">
        <v>0</v>
      </c>
      <c r="H97" s="568" t="n">
        <v>0</v>
      </c>
      <c r="I97" s="569" t="n">
        <v>0</v>
      </c>
    </row>
    <row customHeight="1" ht="12.75" r="98" s="349">
      <c r="B98" s="348" t="inlineStr">
        <is>
          <t>CO</t>
        </is>
      </c>
      <c r="C98" s="488" t="inlineStr">
        <is>
          <t>Colombia</t>
        </is>
      </c>
      <c r="D98" s="489">
        <f>$D$12</f>
        <v/>
      </c>
      <c r="E98" s="490">
        <f>SUM(F98:G98)</f>
        <v/>
      </c>
      <c r="F98" s="490" t="n">
        <v>0</v>
      </c>
      <c r="G98" s="490" t="n">
        <v>0</v>
      </c>
      <c r="H98" s="568" t="n">
        <v>0</v>
      </c>
      <c r="I98" s="569" t="n">
        <v>0</v>
      </c>
    </row>
    <row customHeight="1" ht="12.75" r="99" s="349">
      <c r="B99" s="348" t="n"/>
      <c r="C99" s="441" t="n"/>
      <c r="D99" s="439">
        <f>$D$13</f>
        <v/>
      </c>
      <c r="E99" s="539">
        <f>SUM(F99:G99)</f>
        <v/>
      </c>
      <c r="F99" s="539" t="n">
        <v>0</v>
      </c>
      <c r="G99" s="539" t="n">
        <v>0</v>
      </c>
      <c r="H99" s="568" t="n">
        <v>0</v>
      </c>
      <c r="I99" s="569" t="n">
        <v>0</v>
      </c>
    </row>
    <row customHeight="1" ht="12.75" r="100" s="349">
      <c r="B100" s="348" t="inlineStr">
        <is>
          <t>KM</t>
        </is>
      </c>
      <c r="C100" s="488" t="inlineStr">
        <is>
          <t>Comoros</t>
        </is>
      </c>
      <c r="D100" s="489">
        <f>$D$12</f>
        <v/>
      </c>
      <c r="E100" s="490">
        <f>SUM(F100:G100)</f>
        <v/>
      </c>
      <c r="F100" s="490" t="n">
        <v>0</v>
      </c>
      <c r="G100" s="490" t="n">
        <v>0</v>
      </c>
      <c r="H100" s="568" t="n">
        <v>0</v>
      </c>
      <c r="I100" s="569" t="n">
        <v>0</v>
      </c>
    </row>
    <row customHeight="1" ht="12.75" r="101" s="349">
      <c r="B101" s="348" t="n"/>
      <c r="C101" s="441" t="n"/>
      <c r="D101" s="439">
        <f>$D$13</f>
        <v/>
      </c>
      <c r="E101" s="539">
        <f>SUM(F101:G101)</f>
        <v/>
      </c>
      <c r="F101" s="539" t="n">
        <v>0</v>
      </c>
      <c r="G101" s="539" t="n">
        <v>0</v>
      </c>
      <c r="H101" s="568" t="n">
        <v>0</v>
      </c>
      <c r="I101" s="569" t="n">
        <v>0</v>
      </c>
    </row>
    <row customHeight="1" ht="12.75" r="102" s="349">
      <c r="B102" s="348" t="inlineStr">
        <is>
          <t>CD</t>
        </is>
      </c>
      <c r="C102" s="488" t="inlineStr">
        <is>
          <t>Congo</t>
        </is>
      </c>
      <c r="D102" s="489">
        <f>$D$12</f>
        <v/>
      </c>
      <c r="E102" s="490">
        <f>SUM(F102:G102)</f>
        <v/>
      </c>
      <c r="F102" s="490" t="n">
        <v>0</v>
      </c>
      <c r="G102" s="490" t="n">
        <v>0</v>
      </c>
      <c r="H102" s="568" t="n">
        <v>0</v>
      </c>
      <c r="I102" s="569" t="n">
        <v>0</v>
      </c>
    </row>
    <row customHeight="1" ht="12.75" r="103" s="349">
      <c r="B103" s="348" t="n"/>
      <c r="C103" s="441" t="n"/>
      <c r="D103" s="439">
        <f>$D$13</f>
        <v/>
      </c>
      <c r="E103" s="539">
        <f>SUM(F103:G103)</f>
        <v/>
      </c>
      <c r="F103" s="539" t="n">
        <v>0</v>
      </c>
      <c r="G103" s="539" t="n">
        <v>0</v>
      </c>
      <c r="H103" s="568" t="n">
        <v>0</v>
      </c>
      <c r="I103" s="569" t="n">
        <v>0</v>
      </c>
    </row>
    <row customHeight="1" ht="12.75" r="104" s="349">
      <c r="B104" s="348" t="inlineStr">
        <is>
          <t>CK</t>
        </is>
      </c>
      <c r="C104" s="488" t="inlineStr">
        <is>
          <t>Cook Islands</t>
        </is>
      </c>
      <c r="D104" s="489">
        <f>$D$12</f>
        <v/>
      </c>
      <c r="E104" s="490">
        <f>SUM(F104:G104)</f>
        <v/>
      </c>
      <c r="F104" s="490" t="n">
        <v>0</v>
      </c>
      <c r="G104" s="490" t="n">
        <v>0</v>
      </c>
      <c r="H104" s="568" t="n">
        <v>0</v>
      </c>
      <c r="I104" s="569" t="n">
        <v>0</v>
      </c>
    </row>
    <row customHeight="1" ht="12.75" r="105" s="349">
      <c r="B105" s="348" t="n"/>
      <c r="C105" s="441" t="n"/>
      <c r="D105" s="439">
        <f>$D$13</f>
        <v/>
      </c>
      <c r="E105" s="539">
        <f>SUM(F105:G105)</f>
        <v/>
      </c>
      <c r="F105" s="539" t="n">
        <v>0</v>
      </c>
      <c r="G105" s="539" t="n">
        <v>0</v>
      </c>
      <c r="H105" s="568" t="n">
        <v>0</v>
      </c>
      <c r="I105" s="569" t="n">
        <v>0</v>
      </c>
    </row>
    <row customHeight="1" ht="12.75" r="106" s="349">
      <c r="B106" s="348" t="inlineStr">
        <is>
          <t>CR</t>
        </is>
      </c>
      <c r="C106" s="488" t="inlineStr">
        <is>
          <t>Costa Rica</t>
        </is>
      </c>
      <c r="D106" s="489">
        <f>$D$12</f>
        <v/>
      </c>
      <c r="E106" s="490">
        <f>SUM(F106:G106)</f>
        <v/>
      </c>
      <c r="F106" s="490" t="n">
        <v>0</v>
      </c>
      <c r="G106" s="490" t="n">
        <v>0</v>
      </c>
      <c r="H106" s="568" t="n">
        <v>0</v>
      </c>
      <c r="I106" s="569" t="n">
        <v>0</v>
      </c>
    </row>
    <row customHeight="1" ht="12.75" r="107" s="349">
      <c r="B107" s="348" t="n"/>
      <c r="C107" s="441" t="n"/>
      <c r="D107" s="439">
        <f>$D$13</f>
        <v/>
      </c>
      <c r="E107" s="539">
        <f>SUM(F107:G107)</f>
        <v/>
      </c>
      <c r="F107" s="539" t="n">
        <v>0</v>
      </c>
      <c r="G107" s="539" t="n">
        <v>0</v>
      </c>
      <c r="H107" s="568" t="n">
        <v>0</v>
      </c>
      <c r="I107" s="569" t="n">
        <v>0</v>
      </c>
    </row>
    <row customHeight="1" ht="12.75" r="108" s="349">
      <c r="B108" s="348" t="inlineStr">
        <is>
          <t>CI</t>
        </is>
      </c>
      <c r="C108" s="488" t="inlineStr">
        <is>
          <t>Cote D'Ivoire</t>
        </is>
      </c>
      <c r="D108" s="489">
        <f>$D$12</f>
        <v/>
      </c>
      <c r="E108" s="490">
        <f>SUM(F108:G108)</f>
        <v/>
      </c>
      <c r="F108" s="490" t="n">
        <v>0</v>
      </c>
      <c r="G108" s="490" t="n">
        <v>0</v>
      </c>
      <c r="H108" s="568" t="n">
        <v>0</v>
      </c>
      <c r="I108" s="569" t="n">
        <v>0</v>
      </c>
    </row>
    <row customHeight="1" ht="12.75" r="109" s="349">
      <c r="B109" s="348" t="n"/>
      <c r="C109" s="441" t="n"/>
      <c r="D109" s="439">
        <f>$D$13</f>
        <v/>
      </c>
      <c r="E109" s="539">
        <f>SUM(F109:G109)</f>
        <v/>
      </c>
      <c r="F109" s="539" t="n">
        <v>0</v>
      </c>
      <c r="G109" s="539" t="n">
        <v>0</v>
      </c>
      <c r="H109" s="568" t="n">
        <v>0</v>
      </c>
      <c r="I109" s="569" t="n">
        <v>0</v>
      </c>
    </row>
    <row customHeight="1" ht="12.75" r="110" s="349">
      <c r="B110" s="348" t="inlineStr">
        <is>
          <t>HR</t>
        </is>
      </c>
      <c r="C110" s="488" t="inlineStr">
        <is>
          <t>Croatia</t>
        </is>
      </c>
      <c r="D110" s="489">
        <f>$D$12</f>
        <v/>
      </c>
      <c r="E110" s="490">
        <f>SUM(F110:G110)</f>
        <v/>
      </c>
      <c r="F110" s="490" t="n">
        <v>0</v>
      </c>
      <c r="G110" s="490" t="n">
        <v>0</v>
      </c>
      <c r="H110" s="568" t="n">
        <v>0</v>
      </c>
      <c r="I110" s="569" t="n">
        <v>0</v>
      </c>
    </row>
    <row customHeight="1" ht="12.75" r="111" s="349">
      <c r="B111" s="348" t="n"/>
      <c r="C111" s="441" t="n"/>
      <c r="D111" s="439">
        <f>$D$13</f>
        <v/>
      </c>
      <c r="E111" s="539">
        <f>SUM(F111:G111)</f>
        <v/>
      </c>
      <c r="F111" s="539" t="n">
        <v>0</v>
      </c>
      <c r="G111" s="539" t="n">
        <v>0</v>
      </c>
      <c r="H111" s="568" t="n">
        <v>0</v>
      </c>
      <c r="I111" s="569" t="n">
        <v>0</v>
      </c>
    </row>
    <row customHeight="1" ht="12.75" r="112" s="349">
      <c r="B112" s="348" t="inlineStr">
        <is>
          <t>CU</t>
        </is>
      </c>
      <c r="C112" s="488" t="inlineStr">
        <is>
          <t>Cuba</t>
        </is>
      </c>
      <c r="D112" s="489">
        <f>$D$12</f>
        <v/>
      </c>
      <c r="E112" s="490">
        <f>SUM(F112:G112)</f>
        <v/>
      </c>
      <c r="F112" s="490" t="n">
        <v>0</v>
      </c>
      <c r="G112" s="490" t="n">
        <v>0</v>
      </c>
      <c r="H112" s="568" t="n">
        <v>0</v>
      </c>
      <c r="I112" s="569" t="n">
        <v>0</v>
      </c>
    </row>
    <row customHeight="1" ht="12.75" r="113" s="349">
      <c r="B113" s="348" t="n"/>
      <c r="C113" s="441" t="n"/>
      <c r="D113" s="439">
        <f>$D$13</f>
        <v/>
      </c>
      <c r="E113" s="539">
        <f>SUM(F113:G113)</f>
        <v/>
      </c>
      <c r="F113" s="539" t="n">
        <v>0</v>
      </c>
      <c r="G113" s="539" t="n">
        <v>0</v>
      </c>
      <c r="H113" s="568" t="n">
        <v>0</v>
      </c>
      <c r="I113" s="569" t="n">
        <v>0</v>
      </c>
    </row>
    <row customHeight="1" ht="12.75" r="114" s="349">
      <c r="B114" s="348" t="inlineStr">
        <is>
          <t>CY</t>
        </is>
      </c>
      <c r="C114" s="488" t="inlineStr">
        <is>
          <t>Cyprus</t>
        </is>
      </c>
      <c r="D114" s="489">
        <f>$D$12</f>
        <v/>
      </c>
      <c r="E114" s="490">
        <f>SUM(F114:G114)</f>
        <v/>
      </c>
      <c r="F114" s="490" t="n">
        <v>0</v>
      </c>
      <c r="G114" s="490" t="n">
        <v>0</v>
      </c>
      <c r="H114" s="568" t="n">
        <v>0</v>
      </c>
      <c r="I114" s="569" t="n">
        <v>0</v>
      </c>
    </row>
    <row customHeight="1" ht="12.75" r="115" s="349">
      <c r="B115" s="348" t="n"/>
      <c r="C115" s="441" t="n"/>
      <c r="D115" s="439">
        <f>$D$13</f>
        <v/>
      </c>
      <c r="E115" s="539">
        <f>SUM(F115:G115)</f>
        <v/>
      </c>
      <c r="F115" s="539" t="n">
        <v>0</v>
      </c>
      <c r="G115" s="539" t="n">
        <v>0</v>
      </c>
      <c r="H115" s="568" t="n">
        <v>0</v>
      </c>
      <c r="I115" s="569" t="n">
        <v>0</v>
      </c>
    </row>
    <row customHeight="1" ht="12.75" r="116" s="349">
      <c r="B116" s="348" t="inlineStr">
        <is>
          <t>CZ</t>
        </is>
      </c>
      <c r="C116" s="488" t="inlineStr">
        <is>
          <t>Czech Republic</t>
        </is>
      </c>
      <c r="D116" s="489">
        <f>$D$12</f>
        <v/>
      </c>
      <c r="E116" s="490">
        <f>SUM(F116:G116)</f>
        <v/>
      </c>
      <c r="F116" s="490" t="n">
        <v>0</v>
      </c>
      <c r="G116" s="490" t="n">
        <v>0</v>
      </c>
      <c r="H116" s="568" t="n">
        <v>0</v>
      </c>
      <c r="I116" s="569" t="n">
        <v>0</v>
      </c>
    </row>
    <row customHeight="1" ht="12.75" r="117" s="349">
      <c r="B117" s="348" t="n"/>
      <c r="C117" s="441" t="n"/>
      <c r="D117" s="439">
        <f>$D$13</f>
        <v/>
      </c>
      <c r="E117" s="539">
        <f>SUM(F117:G117)</f>
        <v/>
      </c>
      <c r="F117" s="539" t="n">
        <v>0</v>
      </c>
      <c r="G117" s="539" t="n">
        <v>0</v>
      </c>
      <c r="H117" s="568" t="n">
        <v>0</v>
      </c>
      <c r="I117" s="569" t="n">
        <v>0</v>
      </c>
    </row>
    <row customHeight="1" ht="12.75" r="118" s="349">
      <c r="B118" s="348" t="inlineStr">
        <is>
          <t>DK</t>
        </is>
      </c>
      <c r="C118" s="488" t="inlineStr">
        <is>
          <t>Denmark</t>
        </is>
      </c>
      <c r="D118" s="489">
        <f>$D$12</f>
        <v/>
      </c>
      <c r="E118" s="490">
        <f>SUM(F118:G118)</f>
        <v/>
      </c>
      <c r="F118" s="490" t="n">
        <v>0</v>
      </c>
      <c r="G118" s="490" t="n">
        <v>0</v>
      </c>
      <c r="H118" s="568" t="n">
        <v>0</v>
      </c>
      <c r="I118" s="569" t="n">
        <v>0</v>
      </c>
    </row>
    <row customHeight="1" ht="12.75" r="119" s="349">
      <c r="B119" s="348" t="n"/>
      <c r="C119" s="441" t="n"/>
      <c r="D119" s="439">
        <f>$D$13</f>
        <v/>
      </c>
      <c r="E119" s="539">
        <f>SUM(F119:G119)</f>
        <v/>
      </c>
      <c r="F119" s="539" t="n">
        <v>0</v>
      </c>
      <c r="G119" s="539" t="n">
        <v>0</v>
      </c>
      <c r="H119" s="568" t="n">
        <v>0</v>
      </c>
      <c r="I119" s="569" t="n">
        <v>0</v>
      </c>
    </row>
    <row customHeight="1" ht="12.75" r="120" s="349">
      <c r="B120" s="348" t="inlineStr">
        <is>
          <t>DJ</t>
        </is>
      </c>
      <c r="C120" s="488" t="inlineStr">
        <is>
          <t>Djibouti</t>
        </is>
      </c>
      <c r="D120" s="489">
        <f>$D$12</f>
        <v/>
      </c>
      <c r="E120" s="490">
        <f>SUM(F120:G120)</f>
        <v/>
      </c>
      <c r="F120" s="490" t="n">
        <v>0</v>
      </c>
      <c r="G120" s="490" t="n">
        <v>0</v>
      </c>
      <c r="H120" s="568" t="n">
        <v>0</v>
      </c>
      <c r="I120" s="569" t="n">
        <v>0</v>
      </c>
    </row>
    <row customHeight="1" ht="12.75" r="121" s="349">
      <c r="B121" s="348" t="n"/>
      <c r="C121" s="441" t="n"/>
      <c r="D121" s="439">
        <f>$D$13</f>
        <v/>
      </c>
      <c r="E121" s="539">
        <f>SUM(F121:G121)</f>
        <v/>
      </c>
      <c r="F121" s="539" t="n">
        <v>0</v>
      </c>
      <c r="G121" s="539" t="n">
        <v>0</v>
      </c>
      <c r="H121" s="568" t="n">
        <v>0</v>
      </c>
      <c r="I121" s="569" t="n">
        <v>0</v>
      </c>
    </row>
    <row customHeight="1" ht="12.75" r="122" s="349">
      <c r="B122" s="348" t="inlineStr">
        <is>
          <t>DM</t>
        </is>
      </c>
      <c r="C122" s="488" t="inlineStr">
        <is>
          <t>Dominica</t>
        </is>
      </c>
      <c r="D122" s="489">
        <f>$D$12</f>
        <v/>
      </c>
      <c r="E122" s="490">
        <f>SUM(F122:G122)</f>
        <v/>
      </c>
      <c r="F122" s="490" t="n">
        <v>0</v>
      </c>
      <c r="G122" s="490" t="n">
        <v>0</v>
      </c>
      <c r="H122" s="568" t="n">
        <v>0</v>
      </c>
      <c r="I122" s="569" t="n">
        <v>0</v>
      </c>
    </row>
    <row customHeight="1" ht="12.75" r="123" s="349">
      <c r="B123" s="348" t="n"/>
      <c r="C123" s="441" t="n"/>
      <c r="D123" s="439">
        <f>$D$13</f>
        <v/>
      </c>
      <c r="E123" s="539">
        <f>SUM(F123:G123)</f>
        <v/>
      </c>
      <c r="F123" s="539" t="n">
        <v>0</v>
      </c>
      <c r="G123" s="539" t="n">
        <v>0</v>
      </c>
      <c r="H123" s="568" t="n">
        <v>0</v>
      </c>
      <c r="I123" s="569" t="n">
        <v>0</v>
      </c>
    </row>
    <row customHeight="1" ht="12.75" r="124" s="349">
      <c r="B124" s="348" t="inlineStr">
        <is>
          <t>DO</t>
        </is>
      </c>
      <c r="C124" s="488" t="inlineStr">
        <is>
          <t>Dominican Republic</t>
        </is>
      </c>
      <c r="D124" s="489">
        <f>$D$12</f>
        <v/>
      </c>
      <c r="E124" s="490">
        <f>SUM(F124:G124)</f>
        <v/>
      </c>
      <c r="F124" s="490" t="n">
        <v>0</v>
      </c>
      <c r="G124" s="490" t="n">
        <v>0</v>
      </c>
      <c r="H124" s="568" t="n">
        <v>0</v>
      </c>
      <c r="I124" s="569" t="n">
        <v>0</v>
      </c>
    </row>
    <row customHeight="1" ht="12.75" r="125" s="349">
      <c r="B125" s="348" t="n"/>
      <c r="C125" s="441" t="n"/>
      <c r="D125" s="439">
        <f>$D$13</f>
        <v/>
      </c>
      <c r="E125" s="539">
        <f>SUM(F125:G125)</f>
        <v/>
      </c>
      <c r="F125" s="539" t="n">
        <v>0</v>
      </c>
      <c r="G125" s="539" t="n">
        <v>0</v>
      </c>
      <c r="H125" s="568" t="n">
        <v>0</v>
      </c>
      <c r="I125" s="569" t="n">
        <v>0</v>
      </c>
    </row>
    <row customHeight="1" ht="12.75" r="126" s="349">
      <c r="B126" s="348" t="inlineStr">
        <is>
          <t>TL</t>
        </is>
      </c>
      <c r="C126" s="488" t="inlineStr">
        <is>
          <t>East Timor</t>
        </is>
      </c>
      <c r="D126" s="489">
        <f>$D$12</f>
        <v/>
      </c>
      <c r="E126" s="490">
        <f>SUM(F126:G126)</f>
        <v/>
      </c>
      <c r="F126" s="490" t="n">
        <v>0</v>
      </c>
      <c r="G126" s="490" t="n">
        <v>0</v>
      </c>
      <c r="H126" s="568" t="n">
        <v>0</v>
      </c>
      <c r="I126" s="569" t="n">
        <v>0</v>
      </c>
    </row>
    <row customHeight="1" ht="12.75" r="127" s="349">
      <c r="B127" s="348" t="n"/>
      <c r="C127" s="441" t="n"/>
      <c r="D127" s="439">
        <f>$D$13</f>
        <v/>
      </c>
      <c r="E127" s="539">
        <f>SUM(F127:G127)</f>
        <v/>
      </c>
      <c r="F127" s="539" t="n">
        <v>0</v>
      </c>
      <c r="G127" s="539" t="n">
        <v>0</v>
      </c>
      <c r="H127" s="568" t="n">
        <v>0</v>
      </c>
      <c r="I127" s="569" t="n">
        <v>0</v>
      </c>
    </row>
    <row customHeight="1" ht="12.75" r="128" s="349">
      <c r="B128" s="348" t="inlineStr">
        <is>
          <t>EC</t>
        </is>
      </c>
      <c r="C128" s="488" t="inlineStr">
        <is>
          <t>Ecuador</t>
        </is>
      </c>
      <c r="D128" s="489">
        <f>$D$12</f>
        <v/>
      </c>
      <c r="E128" s="490">
        <f>SUM(F128:G128)</f>
        <v/>
      </c>
      <c r="F128" s="490" t="n">
        <v>0</v>
      </c>
      <c r="G128" s="490" t="n">
        <v>0</v>
      </c>
      <c r="H128" s="568" t="n">
        <v>0</v>
      </c>
      <c r="I128" s="569" t="n">
        <v>0</v>
      </c>
    </row>
    <row customHeight="1" ht="12.75" r="129" s="349">
      <c r="B129" s="348" t="n"/>
      <c r="C129" s="441" t="n"/>
      <c r="D129" s="439">
        <f>$D$13</f>
        <v/>
      </c>
      <c r="E129" s="539">
        <f>SUM(F129:G129)</f>
        <v/>
      </c>
      <c r="F129" s="539" t="n">
        <v>0</v>
      </c>
      <c r="G129" s="539" t="n">
        <v>0</v>
      </c>
      <c r="H129" s="568" t="n">
        <v>0</v>
      </c>
      <c r="I129" s="569" t="n">
        <v>0</v>
      </c>
    </row>
    <row customHeight="1" ht="12.75" r="130" s="349">
      <c r="B130" s="348" t="inlineStr">
        <is>
          <t>EG</t>
        </is>
      </c>
      <c r="C130" s="488" t="inlineStr">
        <is>
          <t>Egypt</t>
        </is>
      </c>
      <c r="D130" s="489">
        <f>$D$12</f>
        <v/>
      </c>
      <c r="E130" s="490">
        <f>SUM(F130:G130)</f>
        <v/>
      </c>
      <c r="F130" s="490" t="n">
        <v>0</v>
      </c>
      <c r="G130" s="490" t="n">
        <v>0</v>
      </c>
      <c r="H130" s="568" t="n">
        <v>0</v>
      </c>
      <c r="I130" s="569" t="n">
        <v>0</v>
      </c>
    </row>
    <row customHeight="1" ht="12.75" r="131" s="349">
      <c r="B131" s="348" t="n"/>
      <c r="C131" s="441" t="n"/>
      <c r="D131" s="439">
        <f>$D$13</f>
        <v/>
      </c>
      <c r="E131" s="539">
        <f>SUM(F131:G131)</f>
        <v/>
      </c>
      <c r="F131" s="539" t="n">
        <v>0</v>
      </c>
      <c r="G131" s="539" t="n">
        <v>0</v>
      </c>
      <c r="H131" s="568" t="n">
        <v>0</v>
      </c>
      <c r="I131" s="569" t="n">
        <v>0</v>
      </c>
    </row>
    <row customHeight="1" ht="12.75" r="132" s="349">
      <c r="B132" s="348" t="inlineStr">
        <is>
          <t>SV</t>
        </is>
      </c>
      <c r="C132" s="488" t="inlineStr">
        <is>
          <t>El Salvador</t>
        </is>
      </c>
      <c r="D132" s="489">
        <f>$D$12</f>
        <v/>
      </c>
      <c r="E132" s="490">
        <f>SUM(F132:G132)</f>
        <v/>
      </c>
      <c r="F132" s="490" t="n">
        <v>0</v>
      </c>
      <c r="G132" s="490" t="n">
        <v>0</v>
      </c>
      <c r="H132" s="568" t="n">
        <v>0</v>
      </c>
      <c r="I132" s="569" t="n">
        <v>0</v>
      </c>
    </row>
    <row customHeight="1" ht="12.75" r="133" s="349">
      <c r="B133" s="348" t="n"/>
      <c r="C133" s="441" t="n"/>
      <c r="D133" s="439">
        <f>$D$13</f>
        <v/>
      </c>
      <c r="E133" s="539">
        <f>SUM(F133:G133)</f>
        <v/>
      </c>
      <c r="F133" s="539" t="n">
        <v>0</v>
      </c>
      <c r="G133" s="539" t="n">
        <v>0</v>
      </c>
      <c r="H133" s="568" t="n">
        <v>0</v>
      </c>
      <c r="I133" s="569" t="n">
        <v>0</v>
      </c>
    </row>
    <row customHeight="1" ht="12.75" r="134" s="349">
      <c r="B134" s="348" t="inlineStr">
        <is>
          <t>GQ</t>
        </is>
      </c>
      <c r="C134" s="488" t="inlineStr">
        <is>
          <t>Equatorial Guinea</t>
        </is>
      </c>
      <c r="D134" s="489">
        <f>$D$12</f>
        <v/>
      </c>
      <c r="E134" s="490">
        <f>SUM(F134:G134)</f>
        <v/>
      </c>
      <c r="F134" s="490" t="n">
        <v>0</v>
      </c>
      <c r="G134" s="490" t="n">
        <v>0</v>
      </c>
      <c r="H134" s="568" t="n">
        <v>0</v>
      </c>
      <c r="I134" s="569" t="n">
        <v>0</v>
      </c>
    </row>
    <row customHeight="1" ht="12.75" r="135" s="349">
      <c r="B135" s="348" t="n"/>
      <c r="C135" s="441" t="n"/>
      <c r="D135" s="439">
        <f>$D$13</f>
        <v/>
      </c>
      <c r="E135" s="539">
        <f>SUM(F135:G135)</f>
        <v/>
      </c>
      <c r="F135" s="539" t="n">
        <v>0</v>
      </c>
      <c r="G135" s="539" t="n">
        <v>0</v>
      </c>
      <c r="H135" s="568" t="n">
        <v>0</v>
      </c>
      <c r="I135" s="569" t="n">
        <v>0</v>
      </c>
    </row>
    <row customHeight="1" ht="12.75" r="136" s="349">
      <c r="B136" s="348" t="inlineStr">
        <is>
          <t>ER</t>
        </is>
      </c>
      <c r="C136" s="488" t="inlineStr">
        <is>
          <t>Eritrea</t>
        </is>
      </c>
      <c r="D136" s="489">
        <f>$D$12</f>
        <v/>
      </c>
      <c r="E136" s="490">
        <f>SUM(F136:G136)</f>
        <v/>
      </c>
      <c r="F136" s="490" t="n">
        <v>0</v>
      </c>
      <c r="G136" s="490" t="n">
        <v>0</v>
      </c>
      <c r="H136" s="568" t="n">
        <v>0</v>
      </c>
      <c r="I136" s="569" t="n">
        <v>0</v>
      </c>
    </row>
    <row customHeight="1" ht="12.75" r="137" s="349">
      <c r="B137" s="348" t="n"/>
      <c r="C137" s="441" t="n"/>
      <c r="D137" s="439">
        <f>$D$13</f>
        <v/>
      </c>
      <c r="E137" s="539">
        <f>SUM(F137:G137)</f>
        <v/>
      </c>
      <c r="F137" s="539" t="n">
        <v>0</v>
      </c>
      <c r="G137" s="539" t="n">
        <v>0</v>
      </c>
      <c r="H137" s="568" t="n">
        <v>0</v>
      </c>
      <c r="I137" s="569" t="n">
        <v>0</v>
      </c>
    </row>
    <row customHeight="1" ht="12.75" r="138" s="349">
      <c r="B138" s="348" t="inlineStr">
        <is>
          <t>EE</t>
        </is>
      </c>
      <c r="C138" s="488" t="inlineStr">
        <is>
          <t>Estonia</t>
        </is>
      </c>
      <c r="D138" s="489">
        <f>$D$12</f>
        <v/>
      </c>
      <c r="E138" s="490">
        <f>SUM(F138:G138)</f>
        <v/>
      </c>
      <c r="F138" s="490" t="n">
        <v>0</v>
      </c>
      <c r="G138" s="490" t="n">
        <v>0</v>
      </c>
      <c r="H138" s="568" t="n">
        <v>0</v>
      </c>
      <c r="I138" s="569" t="n">
        <v>0</v>
      </c>
    </row>
    <row customHeight="1" ht="12.75" r="139" s="349">
      <c r="B139" s="348" t="n"/>
      <c r="C139" s="441" t="n"/>
      <c r="D139" s="439">
        <f>$D$13</f>
        <v/>
      </c>
      <c r="E139" s="539">
        <f>SUM(F139:G139)</f>
        <v/>
      </c>
      <c r="F139" s="539" t="n">
        <v>0</v>
      </c>
      <c r="G139" s="539" t="n">
        <v>0</v>
      </c>
      <c r="H139" s="568" t="n">
        <v>0</v>
      </c>
      <c r="I139" s="569" t="n">
        <v>0</v>
      </c>
    </row>
    <row customHeight="1" ht="12.75" r="140" s="349">
      <c r="B140" s="348" t="inlineStr">
        <is>
          <t>ET</t>
        </is>
      </c>
      <c r="C140" s="488" t="inlineStr">
        <is>
          <t>Ethiopia</t>
        </is>
      </c>
      <c r="D140" s="489">
        <f>$D$12</f>
        <v/>
      </c>
      <c r="E140" s="490">
        <f>SUM(F140:G140)</f>
        <v/>
      </c>
      <c r="F140" s="490" t="n">
        <v>0</v>
      </c>
      <c r="G140" s="490" t="n">
        <v>0</v>
      </c>
      <c r="H140" s="568" t="n">
        <v>0</v>
      </c>
      <c r="I140" s="569" t="n">
        <v>0</v>
      </c>
    </row>
    <row customHeight="1" ht="12.75" r="141" s="349">
      <c r="B141" s="348" t="n"/>
      <c r="C141" s="441" t="n"/>
      <c r="D141" s="439">
        <f>$D$13</f>
        <v/>
      </c>
      <c r="E141" s="539">
        <f>SUM(F141:G141)</f>
        <v/>
      </c>
      <c r="F141" s="539" t="n">
        <v>0</v>
      </c>
      <c r="G141" s="539" t="n">
        <v>0</v>
      </c>
      <c r="H141" s="568" t="n">
        <v>0</v>
      </c>
      <c r="I141" s="569" t="n">
        <v>0</v>
      </c>
    </row>
    <row customHeight="1" ht="12.75" r="142" s="349">
      <c r="B142" s="348" t="inlineStr">
        <is>
          <t>FJ</t>
        </is>
      </c>
      <c r="C142" s="488" t="inlineStr">
        <is>
          <t>Fiji</t>
        </is>
      </c>
      <c r="D142" s="489">
        <f>$D$12</f>
        <v/>
      </c>
      <c r="E142" s="490">
        <f>SUM(F142:G142)</f>
        <v/>
      </c>
      <c r="F142" s="490" t="n">
        <v>0</v>
      </c>
      <c r="G142" s="490" t="n">
        <v>0</v>
      </c>
      <c r="H142" s="568" t="n">
        <v>0</v>
      </c>
      <c r="I142" s="569" t="n">
        <v>0</v>
      </c>
    </row>
    <row customHeight="1" ht="12.75" r="143" s="349">
      <c r="B143" s="348" t="n"/>
      <c r="C143" s="441" t="n"/>
      <c r="D143" s="439">
        <f>$D$13</f>
        <v/>
      </c>
      <c r="E143" s="539">
        <f>SUM(F143:G143)</f>
        <v/>
      </c>
      <c r="F143" s="539" t="n">
        <v>0</v>
      </c>
      <c r="G143" s="539" t="n">
        <v>0</v>
      </c>
      <c r="H143" s="568" t="n">
        <v>0</v>
      </c>
      <c r="I143" s="569" t="n">
        <v>0</v>
      </c>
    </row>
    <row customHeight="1" ht="12.75" r="144" s="349">
      <c r="B144" s="348" t="inlineStr">
        <is>
          <t>FI</t>
        </is>
      </c>
      <c r="C144" s="488" t="inlineStr">
        <is>
          <t>Finland</t>
        </is>
      </c>
      <c r="D144" s="489">
        <f>$D$12</f>
        <v/>
      </c>
      <c r="E144" s="490">
        <f>SUM(F144:G144)</f>
        <v/>
      </c>
      <c r="F144" s="490" t="n">
        <v>0</v>
      </c>
      <c r="G144" s="490" t="n">
        <v>0</v>
      </c>
      <c r="H144" s="568" t="n">
        <v>0</v>
      </c>
      <c r="I144" s="569" t="n">
        <v>0</v>
      </c>
    </row>
    <row customHeight="1" ht="12.75" r="145" s="349">
      <c r="B145" s="348" t="n"/>
      <c r="C145" s="441" t="n"/>
      <c r="D145" s="439">
        <f>$D$13</f>
        <v/>
      </c>
      <c r="E145" s="539">
        <f>SUM(F145:G145)</f>
        <v/>
      </c>
      <c r="F145" s="539" t="n">
        <v>0</v>
      </c>
      <c r="G145" s="539" t="n">
        <v>0</v>
      </c>
      <c r="H145" s="568" t="n">
        <v>0</v>
      </c>
      <c r="I145" s="569" t="n">
        <v>0</v>
      </c>
    </row>
    <row customHeight="1" ht="12.75" r="146" s="349">
      <c r="B146" s="348" t="inlineStr">
        <is>
          <t>FR</t>
        </is>
      </c>
      <c r="C146" s="488" t="inlineStr">
        <is>
          <t>France</t>
        </is>
      </c>
      <c r="D146" s="489">
        <f>$D$12</f>
        <v/>
      </c>
      <c r="E146" s="490">
        <f>SUM(F146:G146)</f>
        <v/>
      </c>
      <c r="F146" s="490" t="n">
        <v>0</v>
      </c>
      <c r="G146" s="490" t="n">
        <v>0</v>
      </c>
      <c r="H146" s="568" t="n">
        <v>0</v>
      </c>
      <c r="I146" s="569" t="n">
        <v>0</v>
      </c>
    </row>
    <row customHeight="1" ht="12.75" r="147" s="349">
      <c r="B147" s="348" t="n"/>
      <c r="C147" s="441" t="n"/>
      <c r="D147" s="439">
        <f>$D$13</f>
        <v/>
      </c>
      <c r="E147" s="539">
        <f>SUM(F147:G147)</f>
        <v/>
      </c>
      <c r="F147" s="539" t="n">
        <v>0</v>
      </c>
      <c r="G147" s="539" t="n">
        <v>0</v>
      </c>
      <c r="H147" s="568" t="n">
        <v>0</v>
      </c>
      <c r="I147" s="569" t="n">
        <v>0</v>
      </c>
    </row>
    <row customHeight="1" ht="12.75" r="148" s="349">
      <c r="B148" s="348" t="inlineStr">
        <is>
          <t>GA</t>
        </is>
      </c>
      <c r="C148" s="488" t="inlineStr">
        <is>
          <t>Gabon</t>
        </is>
      </c>
      <c r="D148" s="489">
        <f>$D$12</f>
        <v/>
      </c>
      <c r="E148" s="490">
        <f>SUM(F148:G148)</f>
        <v/>
      </c>
      <c r="F148" s="490" t="n">
        <v>0</v>
      </c>
      <c r="G148" s="490" t="n">
        <v>0</v>
      </c>
      <c r="H148" s="568" t="n">
        <v>0</v>
      </c>
      <c r="I148" s="569" t="n">
        <v>0</v>
      </c>
    </row>
    <row customHeight="1" ht="12.75" r="149" s="349">
      <c r="B149" s="348" t="n"/>
      <c r="C149" s="441" t="n"/>
      <c r="D149" s="439">
        <f>$D$13</f>
        <v/>
      </c>
      <c r="E149" s="539">
        <f>SUM(F149:G149)</f>
        <v/>
      </c>
      <c r="F149" s="539" t="n">
        <v>0</v>
      </c>
      <c r="G149" s="539" t="n">
        <v>0</v>
      </c>
      <c r="H149" s="568" t="n">
        <v>0</v>
      </c>
      <c r="I149" s="569" t="n">
        <v>0</v>
      </c>
    </row>
    <row customHeight="1" ht="12.75" r="150" s="349">
      <c r="B150" s="348" t="inlineStr">
        <is>
          <t>GM</t>
        </is>
      </c>
      <c r="C150" s="488" t="inlineStr">
        <is>
          <t>Gambia</t>
        </is>
      </c>
      <c r="D150" s="489">
        <f>$D$12</f>
        <v/>
      </c>
      <c r="E150" s="490">
        <f>SUM(F150:G150)</f>
        <v/>
      </c>
      <c r="F150" s="490" t="n">
        <v>0</v>
      </c>
      <c r="G150" s="490" t="n">
        <v>0</v>
      </c>
      <c r="H150" s="568" t="n">
        <v>0</v>
      </c>
      <c r="I150" s="569" t="n">
        <v>0</v>
      </c>
    </row>
    <row customHeight="1" ht="12.75" r="151" s="349">
      <c r="B151" s="348" t="n"/>
      <c r="C151" s="441" t="n"/>
      <c r="D151" s="439">
        <f>$D$13</f>
        <v/>
      </c>
      <c r="E151" s="539">
        <f>SUM(F151:G151)</f>
        <v/>
      </c>
      <c r="F151" s="539" t="n">
        <v>0</v>
      </c>
      <c r="G151" s="539" t="n">
        <v>0</v>
      </c>
      <c r="H151" s="568" t="n">
        <v>0</v>
      </c>
      <c r="I151" s="569" t="n">
        <v>0</v>
      </c>
    </row>
    <row customHeight="1" ht="12.75" r="152" s="349">
      <c r="B152" s="348" t="inlineStr">
        <is>
          <t>GE</t>
        </is>
      </c>
      <c r="C152" s="488" t="inlineStr">
        <is>
          <t>Georgia</t>
        </is>
      </c>
      <c r="D152" s="489">
        <f>$D$12</f>
        <v/>
      </c>
      <c r="E152" s="490">
        <f>SUM(F152:G152)</f>
        <v/>
      </c>
      <c r="F152" s="490" t="n">
        <v>0</v>
      </c>
      <c r="G152" s="490" t="n">
        <v>0</v>
      </c>
      <c r="H152" s="568" t="n">
        <v>0</v>
      </c>
      <c r="I152" s="569" t="n">
        <v>0</v>
      </c>
    </row>
    <row customHeight="1" ht="12.75" r="153" s="349">
      <c r="B153" s="348" t="n"/>
      <c r="C153" s="441" t="n"/>
      <c r="D153" s="439">
        <f>$D$13</f>
        <v/>
      </c>
      <c r="E153" s="539">
        <f>SUM(F153:G153)</f>
        <v/>
      </c>
      <c r="F153" s="539" t="n">
        <v>0</v>
      </c>
      <c r="G153" s="539" t="n">
        <v>0</v>
      </c>
      <c r="H153" s="568" t="n">
        <v>0</v>
      </c>
      <c r="I153" s="569" t="n">
        <v>0</v>
      </c>
    </row>
    <row customHeight="1" ht="12.75" r="154" s="349">
      <c r="B154" s="348" t="inlineStr">
        <is>
          <t>GH</t>
        </is>
      </c>
      <c r="C154" s="488" t="inlineStr">
        <is>
          <t>Ghana</t>
        </is>
      </c>
      <c r="D154" s="489">
        <f>$D$12</f>
        <v/>
      </c>
      <c r="E154" s="490">
        <f>SUM(F154:G154)</f>
        <v/>
      </c>
      <c r="F154" s="490" t="n">
        <v>0</v>
      </c>
      <c r="G154" s="490" t="n">
        <v>0</v>
      </c>
      <c r="H154" s="568" t="n">
        <v>0</v>
      </c>
      <c r="I154" s="569" t="n">
        <v>0</v>
      </c>
    </row>
    <row customHeight="1" ht="12.75" r="155" s="349">
      <c r="B155" s="348" t="n"/>
      <c r="C155" s="441" t="n"/>
      <c r="D155" s="439">
        <f>$D$13</f>
        <v/>
      </c>
      <c r="E155" s="539">
        <f>SUM(F155:G155)</f>
        <v/>
      </c>
      <c r="F155" s="539" t="n">
        <v>0</v>
      </c>
      <c r="G155" s="539" t="n">
        <v>0</v>
      </c>
      <c r="H155" s="568" t="n">
        <v>0</v>
      </c>
      <c r="I155" s="569" t="n">
        <v>0</v>
      </c>
    </row>
    <row customHeight="1" ht="12.75" r="156" s="349">
      <c r="B156" s="348" t="inlineStr">
        <is>
          <t>GI</t>
        </is>
      </c>
      <c r="C156" s="488" t="inlineStr">
        <is>
          <t>Gibraltar</t>
        </is>
      </c>
      <c r="D156" s="489">
        <f>$D$12</f>
        <v/>
      </c>
      <c r="E156" s="490">
        <f>SUM(F156:G156)</f>
        <v/>
      </c>
      <c r="F156" s="490" t="n">
        <v>0</v>
      </c>
      <c r="G156" s="490" t="n">
        <v>0</v>
      </c>
      <c r="H156" s="568" t="n">
        <v>0</v>
      </c>
      <c r="I156" s="569" t="n">
        <v>0</v>
      </c>
    </row>
    <row customHeight="1" ht="12.75" r="157" s="349">
      <c r="B157" s="348" t="n"/>
      <c r="C157" s="441" t="n"/>
      <c r="D157" s="439">
        <f>$D$13</f>
        <v/>
      </c>
      <c r="E157" s="539">
        <f>SUM(F157:G157)</f>
        <v/>
      </c>
      <c r="F157" s="539" t="n">
        <v>0</v>
      </c>
      <c r="G157" s="539" t="n">
        <v>0</v>
      </c>
      <c r="H157" s="568" t="n">
        <v>0</v>
      </c>
      <c r="I157" s="569" t="n">
        <v>0</v>
      </c>
    </row>
    <row customHeight="1" ht="12.75" r="158" s="349">
      <c r="B158" s="348" t="inlineStr">
        <is>
          <t>GB</t>
        </is>
      </c>
      <c r="C158" s="488" t="inlineStr">
        <is>
          <t>Great Britain</t>
        </is>
      </c>
      <c r="D158" s="489">
        <f>$D$12</f>
        <v/>
      </c>
      <c r="E158" s="490">
        <f>SUM(F158:G158)</f>
        <v/>
      </c>
      <c r="F158" s="490" t="n">
        <v>0</v>
      </c>
      <c r="G158" s="490" t="n">
        <v>0</v>
      </c>
      <c r="H158" s="568" t="n">
        <v>0</v>
      </c>
      <c r="I158" s="569" t="n">
        <v>0</v>
      </c>
    </row>
    <row customHeight="1" ht="12.75" r="159" s="349">
      <c r="B159" s="348" t="n"/>
      <c r="C159" s="441" t="n"/>
      <c r="D159" s="439">
        <f>$D$13</f>
        <v/>
      </c>
      <c r="E159" s="539">
        <f>SUM(F159:G159)</f>
        <v/>
      </c>
      <c r="F159" s="539" t="n">
        <v>0</v>
      </c>
      <c r="G159" s="539" t="n">
        <v>0</v>
      </c>
      <c r="H159" s="568" t="n">
        <v>0</v>
      </c>
      <c r="I159" s="569" t="n">
        <v>0</v>
      </c>
    </row>
    <row customHeight="1" ht="12.75" r="160" s="349">
      <c r="B160" s="348" t="inlineStr">
        <is>
          <t>GR</t>
        </is>
      </c>
      <c r="C160" s="488" t="inlineStr">
        <is>
          <t>Greece</t>
        </is>
      </c>
      <c r="D160" s="489">
        <f>$D$12</f>
        <v/>
      </c>
      <c r="E160" s="490">
        <f>SUM(F160:G160)</f>
        <v/>
      </c>
      <c r="F160" s="490" t="n">
        <v>0</v>
      </c>
      <c r="G160" s="490" t="n">
        <v>0</v>
      </c>
      <c r="H160" s="568" t="n">
        <v>0</v>
      </c>
      <c r="I160" s="569" t="n">
        <v>0</v>
      </c>
    </row>
    <row customHeight="1" ht="12.75" r="161" s="349">
      <c r="B161" s="348" t="n"/>
      <c r="C161" s="441" t="n"/>
      <c r="D161" s="439">
        <f>$D$13</f>
        <v/>
      </c>
      <c r="E161" s="539">
        <f>SUM(F161:G161)</f>
        <v/>
      </c>
      <c r="F161" s="539" t="n">
        <v>0</v>
      </c>
      <c r="G161" s="539" t="n">
        <v>0</v>
      </c>
      <c r="H161" s="568" t="n">
        <v>0</v>
      </c>
      <c r="I161" s="569" t="n">
        <v>0</v>
      </c>
    </row>
    <row customHeight="1" ht="12.75" r="162" s="349">
      <c r="B162" s="348" t="inlineStr">
        <is>
          <t>GD</t>
        </is>
      </c>
      <c r="C162" s="488" t="inlineStr">
        <is>
          <t>Grenada</t>
        </is>
      </c>
      <c r="D162" s="489">
        <f>$D$12</f>
        <v/>
      </c>
      <c r="E162" s="490">
        <f>SUM(F162:G162)</f>
        <v/>
      </c>
      <c r="F162" s="490" t="n">
        <v>0</v>
      </c>
      <c r="G162" s="490" t="n">
        <v>0</v>
      </c>
      <c r="H162" s="568" t="n">
        <v>0</v>
      </c>
      <c r="I162" s="569" t="n">
        <v>0</v>
      </c>
    </row>
    <row customHeight="1" ht="12.75" r="163" s="349">
      <c r="B163" s="348" t="n"/>
      <c r="C163" s="441" t="n"/>
      <c r="D163" s="439">
        <f>$D$13</f>
        <v/>
      </c>
      <c r="E163" s="539">
        <f>SUM(F163:G163)</f>
        <v/>
      </c>
      <c r="F163" s="539" t="n">
        <v>0</v>
      </c>
      <c r="G163" s="539" t="n">
        <v>0</v>
      </c>
      <c r="H163" s="568" t="n">
        <v>0</v>
      </c>
      <c r="I163" s="569" t="n">
        <v>0</v>
      </c>
    </row>
    <row customHeight="1" ht="12.75" r="164" s="349">
      <c r="B164" s="348" t="inlineStr">
        <is>
          <t>GP</t>
        </is>
      </c>
      <c r="C164" s="488" t="inlineStr">
        <is>
          <t>Guadeloupe</t>
        </is>
      </c>
      <c r="D164" s="489">
        <f>$D$12</f>
        <v/>
      </c>
      <c r="E164" s="490">
        <f>SUM(F164:G164)</f>
        <v/>
      </c>
      <c r="F164" s="490" t="n">
        <v>0</v>
      </c>
      <c r="G164" s="490" t="n">
        <v>0</v>
      </c>
      <c r="H164" s="568" t="n">
        <v>0</v>
      </c>
      <c r="I164" s="569" t="n">
        <v>0</v>
      </c>
    </row>
    <row customHeight="1" ht="12.75" r="165" s="349">
      <c r="B165" s="348" t="n"/>
      <c r="C165" s="441" t="n"/>
      <c r="D165" s="439">
        <f>$D$13</f>
        <v/>
      </c>
      <c r="E165" s="539">
        <f>SUM(F165:G165)</f>
        <v/>
      </c>
      <c r="F165" s="539" t="n">
        <v>0</v>
      </c>
      <c r="G165" s="539" t="n">
        <v>0</v>
      </c>
      <c r="H165" s="568" t="n">
        <v>0</v>
      </c>
      <c r="I165" s="569" t="n">
        <v>0</v>
      </c>
    </row>
    <row customHeight="1" ht="12.75" r="166" s="349">
      <c r="B166" s="348" t="inlineStr">
        <is>
          <t>GU</t>
        </is>
      </c>
      <c r="C166" s="488" t="inlineStr">
        <is>
          <t>Guam</t>
        </is>
      </c>
      <c r="D166" s="489">
        <f>$D$12</f>
        <v/>
      </c>
      <c r="E166" s="490">
        <f>SUM(F166:G166)</f>
        <v/>
      </c>
      <c r="F166" s="490" t="n">
        <v>0</v>
      </c>
      <c r="G166" s="490" t="n">
        <v>0</v>
      </c>
      <c r="H166" s="568" t="n">
        <v>0</v>
      </c>
      <c r="I166" s="569" t="n">
        <v>0</v>
      </c>
    </row>
    <row customHeight="1" ht="12.75" r="167" s="349">
      <c r="B167" s="348" t="n"/>
      <c r="C167" s="441" t="n"/>
      <c r="D167" s="439">
        <f>$D$13</f>
        <v/>
      </c>
      <c r="E167" s="539">
        <f>SUM(F167:G167)</f>
        <v/>
      </c>
      <c r="F167" s="539" t="n">
        <v>0</v>
      </c>
      <c r="G167" s="539" t="n">
        <v>0</v>
      </c>
      <c r="H167" s="568" t="n">
        <v>0</v>
      </c>
      <c r="I167" s="569" t="n">
        <v>0</v>
      </c>
    </row>
    <row customHeight="1" ht="12.75" r="168" s="349">
      <c r="B168" s="348" t="inlineStr">
        <is>
          <t>GT</t>
        </is>
      </c>
      <c r="C168" s="488" t="inlineStr">
        <is>
          <t>Guatemala</t>
        </is>
      </c>
      <c r="D168" s="489">
        <f>$D$12</f>
        <v/>
      </c>
      <c r="E168" s="490">
        <f>SUM(F168:G168)</f>
        <v/>
      </c>
      <c r="F168" s="490" t="n">
        <v>0</v>
      </c>
      <c r="G168" s="490" t="n">
        <v>0</v>
      </c>
      <c r="H168" s="568" t="n">
        <v>0</v>
      </c>
      <c r="I168" s="569" t="n">
        <v>0</v>
      </c>
    </row>
    <row customHeight="1" ht="12.75" r="169" s="349">
      <c r="B169" s="348" t="n"/>
      <c r="C169" s="441" t="n"/>
      <c r="D169" s="439">
        <f>$D$13</f>
        <v/>
      </c>
      <c r="E169" s="539">
        <f>SUM(F169:G169)</f>
        <v/>
      </c>
      <c r="F169" s="539" t="n">
        <v>0</v>
      </c>
      <c r="G169" s="539" t="n">
        <v>0</v>
      </c>
      <c r="H169" s="568" t="n">
        <v>0</v>
      </c>
      <c r="I169" s="569" t="n">
        <v>0</v>
      </c>
    </row>
    <row customHeight="1" ht="12.75" r="170" s="349">
      <c r="B170" s="348" t="inlineStr">
        <is>
          <t>GG</t>
        </is>
      </c>
      <c r="C170" s="488" t="inlineStr">
        <is>
          <t>Guernsey</t>
        </is>
      </c>
      <c r="D170" s="489">
        <f>$D$12</f>
        <v/>
      </c>
      <c r="E170" s="490">
        <f>SUM(F170:G170)</f>
        <v/>
      </c>
      <c r="F170" s="490" t="n">
        <v>0</v>
      </c>
      <c r="G170" s="490" t="n">
        <v>0</v>
      </c>
      <c r="H170" s="568" t="n">
        <v>0</v>
      </c>
      <c r="I170" s="569" t="n">
        <v>0</v>
      </c>
    </row>
    <row customHeight="1" ht="12.75" r="171" s="349">
      <c r="B171" s="348" t="n"/>
      <c r="C171" s="441" t="n"/>
      <c r="D171" s="439">
        <f>$D$13</f>
        <v/>
      </c>
      <c r="E171" s="539">
        <f>SUM(F171:G171)</f>
        <v/>
      </c>
      <c r="F171" s="539" t="n">
        <v>0</v>
      </c>
      <c r="G171" s="539" t="n">
        <v>0</v>
      </c>
      <c r="H171" s="568" t="n">
        <v>0</v>
      </c>
      <c r="I171" s="569" t="n">
        <v>0</v>
      </c>
    </row>
    <row customHeight="1" ht="12.75" r="172" s="349">
      <c r="B172" s="348" t="inlineStr">
        <is>
          <t>GN</t>
        </is>
      </c>
      <c r="C172" s="488" t="inlineStr">
        <is>
          <t>Guinea</t>
        </is>
      </c>
      <c r="D172" s="489">
        <f>$D$12</f>
        <v/>
      </c>
      <c r="E172" s="490">
        <f>SUM(F172:G172)</f>
        <v/>
      </c>
      <c r="F172" s="490" t="n">
        <v>0</v>
      </c>
      <c r="G172" s="490" t="n">
        <v>0</v>
      </c>
      <c r="H172" s="568" t="n">
        <v>0</v>
      </c>
      <c r="I172" s="569" t="n">
        <v>0</v>
      </c>
    </row>
    <row customHeight="1" ht="12.75" r="173" s="349">
      <c r="B173" s="348" t="n"/>
      <c r="C173" s="441" t="n"/>
      <c r="D173" s="439">
        <f>$D$13</f>
        <v/>
      </c>
      <c r="E173" s="539">
        <f>SUM(F173:G173)</f>
        <v/>
      </c>
      <c r="F173" s="539" t="n">
        <v>0</v>
      </c>
      <c r="G173" s="539" t="n">
        <v>0</v>
      </c>
      <c r="H173" s="568" t="n">
        <v>0</v>
      </c>
      <c r="I173" s="569" t="n">
        <v>0</v>
      </c>
    </row>
    <row customHeight="1" ht="12.75" r="174" s="349">
      <c r="B174" s="348" t="inlineStr">
        <is>
          <t>GW</t>
        </is>
      </c>
      <c r="C174" s="488" t="inlineStr">
        <is>
          <t>Guinea-Bissau</t>
        </is>
      </c>
      <c r="D174" s="489">
        <f>$D$12</f>
        <v/>
      </c>
      <c r="E174" s="490">
        <f>SUM(F174:G174)</f>
        <v/>
      </c>
      <c r="F174" s="490" t="n">
        <v>0</v>
      </c>
      <c r="G174" s="490" t="n">
        <v>0</v>
      </c>
      <c r="H174" s="568" t="n">
        <v>0</v>
      </c>
      <c r="I174" s="569" t="n">
        <v>0</v>
      </c>
    </row>
    <row customHeight="1" ht="12.75" r="175" s="349">
      <c r="B175" s="348" t="n"/>
      <c r="C175" s="441" t="n"/>
      <c r="D175" s="439">
        <f>$D$13</f>
        <v/>
      </c>
      <c r="E175" s="539">
        <f>SUM(F175:G175)</f>
        <v/>
      </c>
      <c r="F175" s="539" t="n">
        <v>0</v>
      </c>
      <c r="G175" s="539" t="n">
        <v>0</v>
      </c>
      <c r="H175" s="568" t="n">
        <v>0</v>
      </c>
      <c r="I175" s="569" t="n">
        <v>0</v>
      </c>
    </row>
    <row customHeight="1" ht="12.75" r="176" s="349">
      <c r="B176" s="348" t="inlineStr">
        <is>
          <t>GY</t>
        </is>
      </c>
      <c r="C176" s="488" t="inlineStr">
        <is>
          <t>Guyana</t>
        </is>
      </c>
      <c r="D176" s="489">
        <f>$D$12</f>
        <v/>
      </c>
      <c r="E176" s="490">
        <f>SUM(F176:G176)</f>
        <v/>
      </c>
      <c r="F176" s="490" t="n">
        <v>0</v>
      </c>
      <c r="G176" s="490" t="n">
        <v>0</v>
      </c>
      <c r="H176" s="568" t="n">
        <v>0</v>
      </c>
      <c r="I176" s="569" t="n">
        <v>0</v>
      </c>
    </row>
    <row customHeight="1" ht="12.75" r="177" s="349">
      <c r="B177" s="348" t="n"/>
      <c r="C177" s="441" t="n"/>
      <c r="D177" s="439">
        <f>$D$13</f>
        <v/>
      </c>
      <c r="E177" s="539">
        <f>SUM(F177:G177)</f>
        <v/>
      </c>
      <c r="F177" s="539" t="n">
        <v>0</v>
      </c>
      <c r="G177" s="539" t="n">
        <v>0</v>
      </c>
      <c r="H177" s="568" t="n">
        <v>0</v>
      </c>
      <c r="I177" s="569" t="n">
        <v>0</v>
      </c>
    </row>
    <row customHeight="1" ht="12.75" r="178" s="349">
      <c r="B178" s="348" t="inlineStr">
        <is>
          <t>HT</t>
        </is>
      </c>
      <c r="C178" s="488" t="inlineStr">
        <is>
          <t>Haiti</t>
        </is>
      </c>
      <c r="D178" s="489">
        <f>$D$12</f>
        <v/>
      </c>
      <c r="E178" s="490">
        <f>SUM(F178:G178)</f>
        <v/>
      </c>
      <c r="F178" s="490" t="n">
        <v>0</v>
      </c>
      <c r="G178" s="490" t="n">
        <v>0</v>
      </c>
      <c r="H178" s="568" t="n">
        <v>0</v>
      </c>
      <c r="I178" s="569" t="n">
        <v>0</v>
      </c>
    </row>
    <row customHeight="1" ht="12.75" r="179" s="349">
      <c r="B179" s="348" t="n"/>
      <c r="C179" s="441" t="n"/>
      <c r="D179" s="439">
        <f>$D$13</f>
        <v/>
      </c>
      <c r="E179" s="539">
        <f>SUM(F179:G179)</f>
        <v/>
      </c>
      <c r="F179" s="539" t="n">
        <v>0</v>
      </c>
      <c r="G179" s="539" t="n">
        <v>0</v>
      </c>
      <c r="H179" s="568" t="n">
        <v>0</v>
      </c>
      <c r="I179" s="569" t="n">
        <v>0</v>
      </c>
    </row>
    <row customHeight="1" ht="12.75" r="180" s="349">
      <c r="B180" s="348" t="inlineStr">
        <is>
          <t>HN</t>
        </is>
      </c>
      <c r="C180" s="488" t="inlineStr">
        <is>
          <t>Honduras</t>
        </is>
      </c>
      <c r="D180" s="489">
        <f>$D$12</f>
        <v/>
      </c>
      <c r="E180" s="490">
        <f>SUM(F180:G180)</f>
        <v/>
      </c>
      <c r="F180" s="490" t="n">
        <v>0</v>
      </c>
      <c r="G180" s="490" t="n">
        <v>0</v>
      </c>
      <c r="H180" s="568" t="n">
        <v>0</v>
      </c>
      <c r="I180" s="569" t="n">
        <v>0</v>
      </c>
    </row>
    <row customHeight="1" ht="12.75" r="181" s="349">
      <c r="B181" s="348" t="n"/>
      <c r="C181" s="441" t="n"/>
      <c r="D181" s="439">
        <f>$D$13</f>
        <v/>
      </c>
      <c r="E181" s="539">
        <f>SUM(F181:G181)</f>
        <v/>
      </c>
      <c r="F181" s="539" t="n">
        <v>0</v>
      </c>
      <c r="G181" s="539" t="n">
        <v>0</v>
      </c>
      <c r="H181" s="568" t="n">
        <v>0</v>
      </c>
      <c r="I181" s="569" t="n">
        <v>0</v>
      </c>
    </row>
    <row customHeight="1" ht="12.75" r="182" s="349">
      <c r="B182" s="348" t="inlineStr">
        <is>
          <t>HK</t>
        </is>
      </c>
      <c r="C182" s="488" t="inlineStr">
        <is>
          <t>Hong Kong</t>
        </is>
      </c>
      <c r="D182" s="489">
        <f>$D$12</f>
        <v/>
      </c>
      <c r="E182" s="490">
        <f>SUM(F182:G182)</f>
        <v/>
      </c>
      <c r="F182" s="490" t="n">
        <v>0</v>
      </c>
      <c r="G182" s="490" t="n">
        <v>0</v>
      </c>
      <c r="H182" s="568" t="n">
        <v>0</v>
      </c>
      <c r="I182" s="569" t="n">
        <v>0</v>
      </c>
    </row>
    <row customHeight="1" ht="12.75" r="183" s="349">
      <c r="B183" s="348" t="n"/>
      <c r="C183" s="441" t="n"/>
      <c r="D183" s="439">
        <f>$D$13</f>
        <v/>
      </c>
      <c r="E183" s="539">
        <f>SUM(F183:G183)</f>
        <v/>
      </c>
      <c r="F183" s="539" t="n">
        <v>0</v>
      </c>
      <c r="G183" s="539" t="n">
        <v>0</v>
      </c>
      <c r="H183" s="568" t="n">
        <v>0</v>
      </c>
      <c r="I183" s="569" t="n">
        <v>0</v>
      </c>
    </row>
    <row customHeight="1" ht="12.75" r="184" s="349">
      <c r="B184" s="348" t="inlineStr">
        <is>
          <t>HU</t>
        </is>
      </c>
      <c r="C184" s="488" t="inlineStr">
        <is>
          <t>Hungary</t>
        </is>
      </c>
      <c r="D184" s="489">
        <f>$D$12</f>
        <v/>
      </c>
      <c r="E184" s="490">
        <f>SUM(F184:G184)</f>
        <v/>
      </c>
      <c r="F184" s="490" t="n">
        <v>0</v>
      </c>
      <c r="G184" s="490" t="n">
        <v>0</v>
      </c>
      <c r="H184" s="568" t="n">
        <v>0</v>
      </c>
      <c r="I184" s="569" t="n">
        <v>0</v>
      </c>
    </row>
    <row customHeight="1" ht="12.75" r="185" s="349">
      <c r="B185" s="348" t="n"/>
      <c r="C185" s="441" t="n"/>
      <c r="D185" s="439">
        <f>$D$13</f>
        <v/>
      </c>
      <c r="E185" s="539">
        <f>SUM(F185:G185)</f>
        <v/>
      </c>
      <c r="F185" s="539" t="n">
        <v>0</v>
      </c>
      <c r="G185" s="539" t="n">
        <v>0</v>
      </c>
      <c r="H185" s="568" t="n">
        <v>0</v>
      </c>
      <c r="I185" s="569" t="n">
        <v>0</v>
      </c>
    </row>
    <row customHeight="1" ht="12.75" r="186" s="349">
      <c r="B186" s="348" t="inlineStr">
        <is>
          <t>IS</t>
        </is>
      </c>
      <c r="C186" s="488" t="inlineStr">
        <is>
          <t>Iceland</t>
        </is>
      </c>
      <c r="D186" s="489">
        <f>$D$12</f>
        <v/>
      </c>
      <c r="E186" s="490">
        <f>SUM(F186:G186)</f>
        <v/>
      </c>
      <c r="F186" s="490" t="n">
        <v>0</v>
      </c>
      <c r="G186" s="490" t="n">
        <v>0</v>
      </c>
      <c r="H186" s="568" t="n">
        <v>0</v>
      </c>
      <c r="I186" s="569" t="n">
        <v>0</v>
      </c>
    </row>
    <row customHeight="1" ht="12.75" r="187" s="349">
      <c r="B187" s="348" t="n"/>
      <c r="C187" s="441" t="n"/>
      <c r="D187" s="439">
        <f>$D$13</f>
        <v/>
      </c>
      <c r="E187" s="539">
        <f>SUM(F187:G187)</f>
        <v/>
      </c>
      <c r="F187" s="539" t="n">
        <v>0</v>
      </c>
      <c r="G187" s="539" t="n">
        <v>0</v>
      </c>
      <c r="H187" s="568" t="n">
        <v>0</v>
      </c>
      <c r="I187" s="569" t="n">
        <v>0</v>
      </c>
    </row>
    <row customHeight="1" ht="12.75" r="188" s="349">
      <c r="B188" s="348" t="inlineStr">
        <is>
          <t>IN</t>
        </is>
      </c>
      <c r="C188" s="488" t="inlineStr">
        <is>
          <t>India</t>
        </is>
      </c>
      <c r="D188" s="489">
        <f>$D$12</f>
        <v/>
      </c>
      <c r="E188" s="490">
        <f>SUM(F188:G188)</f>
        <v/>
      </c>
      <c r="F188" s="490" t="n">
        <v>0</v>
      </c>
      <c r="G188" s="490" t="n">
        <v>0</v>
      </c>
      <c r="H188" s="568" t="n">
        <v>0</v>
      </c>
      <c r="I188" s="569" t="n">
        <v>0</v>
      </c>
    </row>
    <row customHeight="1" ht="12.75" r="189" s="349">
      <c r="B189" s="348" t="n"/>
      <c r="C189" s="441" t="n"/>
      <c r="D189" s="439">
        <f>$D$13</f>
        <v/>
      </c>
      <c r="E189" s="539">
        <f>SUM(F189:G189)</f>
        <v/>
      </c>
      <c r="F189" s="539" t="n">
        <v>0</v>
      </c>
      <c r="G189" s="539" t="n">
        <v>0</v>
      </c>
      <c r="H189" s="568" t="n">
        <v>0</v>
      </c>
      <c r="I189" s="569" t="n">
        <v>0</v>
      </c>
    </row>
    <row customHeight="1" ht="12.75" r="190" s="349">
      <c r="B190" s="348" t="inlineStr">
        <is>
          <t>ID</t>
        </is>
      </c>
      <c r="C190" s="488" t="inlineStr">
        <is>
          <t>Indonesia</t>
        </is>
      </c>
      <c r="D190" s="489">
        <f>$D$12</f>
        <v/>
      </c>
      <c r="E190" s="490">
        <f>SUM(F190:G190)</f>
        <v/>
      </c>
      <c r="F190" s="490" t="n">
        <v>0</v>
      </c>
      <c r="G190" s="490" t="n">
        <v>0</v>
      </c>
      <c r="H190" s="568" t="n">
        <v>0</v>
      </c>
      <c r="I190" s="569" t="n">
        <v>0</v>
      </c>
    </row>
    <row customHeight="1" ht="12.75" r="191" s="349">
      <c r="B191" s="348" t="n"/>
      <c r="C191" s="441" t="n"/>
      <c r="D191" s="439">
        <f>$D$13</f>
        <v/>
      </c>
      <c r="E191" s="539">
        <f>SUM(F191:G191)</f>
        <v/>
      </c>
      <c r="F191" s="539" t="n">
        <v>0</v>
      </c>
      <c r="G191" s="539" t="n">
        <v>0</v>
      </c>
      <c r="H191" s="568" t="n">
        <v>0</v>
      </c>
      <c r="I191" s="569" t="n">
        <v>0</v>
      </c>
    </row>
    <row customHeight="1" ht="12.75" r="192" s="349">
      <c r="B192" s="348" t="inlineStr">
        <is>
          <t>IR</t>
        </is>
      </c>
      <c r="C192" s="488" t="inlineStr">
        <is>
          <t>Iran</t>
        </is>
      </c>
      <c r="D192" s="489">
        <f>$D$12</f>
        <v/>
      </c>
      <c r="E192" s="490">
        <f>SUM(F192:G192)</f>
        <v/>
      </c>
      <c r="F192" s="490" t="n">
        <v>0</v>
      </c>
      <c r="G192" s="490" t="n">
        <v>0</v>
      </c>
      <c r="H192" s="568" t="n">
        <v>0</v>
      </c>
      <c r="I192" s="569" t="n">
        <v>0</v>
      </c>
    </row>
    <row customHeight="1" ht="12.75" r="193" s="349">
      <c r="B193" s="348" t="n"/>
      <c r="C193" s="441" t="n"/>
      <c r="D193" s="439">
        <f>$D$13</f>
        <v/>
      </c>
      <c r="E193" s="539">
        <f>SUM(F193:G193)</f>
        <v/>
      </c>
      <c r="F193" s="539" t="n">
        <v>0</v>
      </c>
      <c r="G193" s="539" t="n">
        <v>0</v>
      </c>
      <c r="H193" s="568" t="n">
        <v>0</v>
      </c>
      <c r="I193" s="569" t="n">
        <v>0</v>
      </c>
    </row>
    <row customHeight="1" ht="12.75" r="194" s="349">
      <c r="B194" s="348" t="inlineStr">
        <is>
          <t>IQ</t>
        </is>
      </c>
      <c r="C194" s="488" t="inlineStr">
        <is>
          <t>Iraq</t>
        </is>
      </c>
      <c r="D194" s="489">
        <f>$D$12</f>
        <v/>
      </c>
      <c r="E194" s="490">
        <f>SUM(F194:G194)</f>
        <v/>
      </c>
      <c r="F194" s="490" t="n">
        <v>0</v>
      </c>
      <c r="G194" s="490" t="n">
        <v>0</v>
      </c>
      <c r="H194" s="568" t="n">
        <v>0</v>
      </c>
      <c r="I194" s="569" t="n">
        <v>0</v>
      </c>
    </row>
    <row customHeight="1" ht="12.75" r="195" s="349">
      <c r="B195" s="348" t="n"/>
      <c r="C195" s="441" t="n"/>
      <c r="D195" s="439">
        <f>$D$13</f>
        <v/>
      </c>
      <c r="E195" s="539">
        <f>SUM(F195:G195)</f>
        <v/>
      </c>
      <c r="F195" s="539" t="n">
        <v>0</v>
      </c>
      <c r="G195" s="539" t="n">
        <v>0</v>
      </c>
      <c r="H195" s="568" t="n">
        <v>0</v>
      </c>
      <c r="I195" s="569" t="n">
        <v>0</v>
      </c>
    </row>
    <row customHeight="1" ht="12.75" r="196" s="349">
      <c r="B196" s="348" t="inlineStr">
        <is>
          <t>IE</t>
        </is>
      </c>
      <c r="C196" s="488" t="inlineStr">
        <is>
          <t>Ireland</t>
        </is>
      </c>
      <c r="D196" s="489">
        <f>$D$12</f>
        <v/>
      </c>
      <c r="E196" s="490">
        <f>SUM(F196:G196)</f>
        <v/>
      </c>
      <c r="F196" s="490" t="n">
        <v>0</v>
      </c>
      <c r="G196" s="490" t="n">
        <v>0</v>
      </c>
      <c r="H196" s="568" t="n">
        <v>0</v>
      </c>
      <c r="I196" s="569" t="n">
        <v>0</v>
      </c>
    </row>
    <row customHeight="1" ht="12.75" r="197" s="349">
      <c r="B197" s="348" t="n"/>
      <c r="C197" s="441" t="n"/>
      <c r="D197" s="439">
        <f>$D$13</f>
        <v/>
      </c>
      <c r="E197" s="539">
        <f>SUM(F197:G197)</f>
        <v/>
      </c>
      <c r="F197" s="539" t="n">
        <v>0</v>
      </c>
      <c r="G197" s="539" t="n">
        <v>0</v>
      </c>
      <c r="H197" s="568" t="n">
        <v>0</v>
      </c>
      <c r="I197" s="569" t="n">
        <v>0</v>
      </c>
    </row>
    <row customHeight="1" ht="12.75" r="198" s="349">
      <c r="B198" s="348" t="inlineStr">
        <is>
          <t>IM</t>
        </is>
      </c>
      <c r="C198" s="488" t="inlineStr">
        <is>
          <t>Isle of Man</t>
        </is>
      </c>
      <c r="D198" s="489">
        <f>$D$12</f>
        <v/>
      </c>
      <c r="E198" s="490">
        <f>SUM(F198:G198)</f>
        <v/>
      </c>
      <c r="F198" s="490" t="n">
        <v>0</v>
      </c>
      <c r="G198" s="490" t="n">
        <v>0</v>
      </c>
      <c r="H198" s="568" t="n">
        <v>0</v>
      </c>
      <c r="I198" s="569" t="n">
        <v>0</v>
      </c>
    </row>
    <row customHeight="1" ht="12.75" r="199" s="349">
      <c r="B199" s="348" t="n"/>
      <c r="C199" s="441" t="n"/>
      <c r="D199" s="439">
        <f>$D$13</f>
        <v/>
      </c>
      <c r="E199" s="539">
        <f>SUM(F199:G199)</f>
        <v/>
      </c>
      <c r="F199" s="539" t="n">
        <v>0</v>
      </c>
      <c r="G199" s="539" t="n">
        <v>0</v>
      </c>
      <c r="H199" s="568" t="n">
        <v>0</v>
      </c>
      <c r="I199" s="569" t="n">
        <v>0</v>
      </c>
    </row>
    <row customHeight="1" ht="12.75" r="200" s="349">
      <c r="B200" s="348" t="inlineStr">
        <is>
          <t>IL</t>
        </is>
      </c>
      <c r="C200" s="488" t="inlineStr">
        <is>
          <t>Israel</t>
        </is>
      </c>
      <c r="D200" s="489">
        <f>$D$12</f>
        <v/>
      </c>
      <c r="E200" s="490">
        <f>SUM(F200:G200)</f>
        <v/>
      </c>
      <c r="F200" s="490" t="n">
        <v>0</v>
      </c>
      <c r="G200" s="490" t="n">
        <v>0</v>
      </c>
      <c r="H200" s="568" t="n">
        <v>0</v>
      </c>
      <c r="I200" s="569" t="n">
        <v>0</v>
      </c>
    </row>
    <row customHeight="1" ht="12.75" r="201" s="349">
      <c r="B201" s="348" t="n"/>
      <c r="C201" s="441" t="n"/>
      <c r="D201" s="439">
        <f>$D$13</f>
        <v/>
      </c>
      <c r="E201" s="539">
        <f>SUM(F201:G201)</f>
        <v/>
      </c>
      <c r="F201" s="539" t="n">
        <v>0</v>
      </c>
      <c r="G201" s="539" t="n">
        <v>0</v>
      </c>
      <c r="H201" s="568" t="n">
        <v>0</v>
      </c>
      <c r="I201" s="569" t="n">
        <v>0</v>
      </c>
    </row>
    <row customHeight="1" ht="12.75" r="202" s="349">
      <c r="B202" s="348" t="inlineStr">
        <is>
          <t>IT</t>
        </is>
      </c>
      <c r="C202" s="488" t="inlineStr">
        <is>
          <t>Italy</t>
        </is>
      </c>
      <c r="D202" s="489">
        <f>$D$12</f>
        <v/>
      </c>
      <c r="E202" s="490">
        <f>SUM(F202:G202)</f>
        <v/>
      </c>
      <c r="F202" s="490" t="n">
        <v>0</v>
      </c>
      <c r="G202" s="490" t="n">
        <v>0</v>
      </c>
      <c r="H202" s="568" t="n">
        <v>0</v>
      </c>
      <c r="I202" s="569" t="n">
        <v>0</v>
      </c>
    </row>
    <row customHeight="1" ht="12.75" r="203" s="349">
      <c r="B203" s="348" t="n"/>
      <c r="C203" s="441" t="n"/>
      <c r="D203" s="439">
        <f>$D$13</f>
        <v/>
      </c>
      <c r="E203" s="539">
        <f>SUM(F203:G203)</f>
        <v/>
      </c>
      <c r="F203" s="539" t="n">
        <v>0</v>
      </c>
      <c r="G203" s="539" t="n">
        <v>0</v>
      </c>
      <c r="H203" s="568" t="n">
        <v>0</v>
      </c>
      <c r="I203" s="569" t="n">
        <v>0</v>
      </c>
    </row>
    <row customHeight="1" ht="12.75" r="204" s="349">
      <c r="B204" s="348" t="inlineStr">
        <is>
          <t>JM</t>
        </is>
      </c>
      <c r="C204" s="488" t="inlineStr">
        <is>
          <t>Jamaica</t>
        </is>
      </c>
      <c r="D204" s="489">
        <f>$D$12</f>
        <v/>
      </c>
      <c r="E204" s="490">
        <f>SUM(F204:G204)</f>
        <v/>
      </c>
      <c r="F204" s="490" t="n">
        <v>0</v>
      </c>
      <c r="G204" s="490" t="n">
        <v>0</v>
      </c>
      <c r="H204" s="568" t="n">
        <v>0</v>
      </c>
      <c r="I204" s="569" t="n">
        <v>0</v>
      </c>
    </row>
    <row customHeight="1" ht="12.75" r="205" s="349">
      <c r="B205" s="348" t="n"/>
      <c r="C205" s="441" t="n"/>
      <c r="D205" s="439">
        <f>$D$13</f>
        <v/>
      </c>
      <c r="E205" s="539">
        <f>SUM(F205:G205)</f>
        <v/>
      </c>
      <c r="F205" s="539" t="n">
        <v>0</v>
      </c>
      <c r="G205" s="539" t="n">
        <v>0</v>
      </c>
      <c r="H205" s="568" t="n">
        <v>0</v>
      </c>
      <c r="I205" s="569" t="n">
        <v>0</v>
      </c>
    </row>
    <row customHeight="1" ht="12.75" r="206" s="349">
      <c r="B206" s="348" t="inlineStr">
        <is>
          <t>JP</t>
        </is>
      </c>
      <c r="C206" s="488" t="inlineStr">
        <is>
          <t>Japan</t>
        </is>
      </c>
      <c r="D206" s="489">
        <f>$D$12</f>
        <v/>
      </c>
      <c r="E206" s="490">
        <f>SUM(F206:G206)</f>
        <v/>
      </c>
      <c r="F206" s="490" t="n">
        <v>0</v>
      </c>
      <c r="G206" s="490" t="n">
        <v>0</v>
      </c>
      <c r="H206" s="568" t="n">
        <v>0</v>
      </c>
      <c r="I206" s="569" t="n">
        <v>0</v>
      </c>
    </row>
    <row customHeight="1" ht="12.75" r="207" s="349">
      <c r="B207" s="348" t="n"/>
      <c r="C207" s="441" t="n"/>
      <c r="D207" s="439">
        <f>$D$13</f>
        <v/>
      </c>
      <c r="E207" s="539">
        <f>SUM(F207:G207)</f>
        <v/>
      </c>
      <c r="F207" s="539" t="n">
        <v>0</v>
      </c>
      <c r="G207" s="539" t="n">
        <v>0</v>
      </c>
      <c r="H207" s="568" t="n">
        <v>0</v>
      </c>
      <c r="I207" s="569" t="n">
        <v>0</v>
      </c>
    </row>
    <row customHeight="1" ht="12.75" r="208" s="349">
      <c r="B208" s="348" t="inlineStr">
        <is>
          <t>JE</t>
        </is>
      </c>
      <c r="C208" s="488" t="inlineStr">
        <is>
          <t>Jersy</t>
        </is>
      </c>
      <c r="D208" s="489">
        <f>$D$12</f>
        <v/>
      </c>
      <c r="E208" s="490">
        <f>SUM(F208:G208)</f>
        <v/>
      </c>
      <c r="F208" s="490" t="n">
        <v>0</v>
      </c>
      <c r="G208" s="490" t="n">
        <v>0</v>
      </c>
      <c r="H208" s="568" t="n">
        <v>0</v>
      </c>
      <c r="I208" s="569" t="n">
        <v>0</v>
      </c>
    </row>
    <row customHeight="1" ht="12.75" r="209" s="349">
      <c r="B209" s="348" t="n"/>
      <c r="C209" s="441" t="n"/>
      <c r="D209" s="439">
        <f>$D$13</f>
        <v/>
      </c>
      <c r="E209" s="539">
        <f>SUM(F209:G209)</f>
        <v/>
      </c>
      <c r="F209" s="539" t="n">
        <v>0</v>
      </c>
      <c r="G209" s="539" t="n">
        <v>0</v>
      </c>
      <c r="H209" s="568" t="n">
        <v>0</v>
      </c>
      <c r="I209" s="569" t="n">
        <v>0</v>
      </c>
    </row>
    <row customHeight="1" ht="12.75" r="210" s="349">
      <c r="B210" s="348" t="inlineStr">
        <is>
          <t>JO</t>
        </is>
      </c>
      <c r="C210" s="488" t="inlineStr">
        <is>
          <t>Jordan</t>
        </is>
      </c>
      <c r="D210" s="489">
        <f>$D$12</f>
        <v/>
      </c>
      <c r="E210" s="490">
        <f>SUM(F210:G210)</f>
        <v/>
      </c>
      <c r="F210" s="490" t="n">
        <v>0</v>
      </c>
      <c r="G210" s="490" t="n">
        <v>0</v>
      </c>
      <c r="H210" s="568" t="n">
        <v>0</v>
      </c>
      <c r="I210" s="569" t="n">
        <v>0</v>
      </c>
    </row>
    <row customHeight="1" ht="12.75" r="211" s="349">
      <c r="B211" s="348" t="n"/>
      <c r="C211" s="441" t="n"/>
      <c r="D211" s="439">
        <f>$D$13</f>
        <v/>
      </c>
      <c r="E211" s="539">
        <f>SUM(F211:G211)</f>
        <v/>
      </c>
      <c r="F211" s="539" t="n">
        <v>0</v>
      </c>
      <c r="G211" s="539" t="n">
        <v>0</v>
      </c>
      <c r="H211" s="568" t="n">
        <v>0</v>
      </c>
      <c r="I211" s="569" t="n">
        <v>0</v>
      </c>
    </row>
    <row customHeight="1" ht="12.75" r="212" s="349">
      <c r="B212" s="348" t="inlineStr">
        <is>
          <t>KZ</t>
        </is>
      </c>
      <c r="C212" s="488" t="inlineStr">
        <is>
          <t>Kazakhstan</t>
        </is>
      </c>
      <c r="D212" s="489">
        <f>$D$12</f>
        <v/>
      </c>
      <c r="E212" s="490">
        <f>SUM(F212:G212)</f>
        <v/>
      </c>
      <c r="F212" s="490" t="n">
        <v>0</v>
      </c>
      <c r="G212" s="490" t="n">
        <v>0</v>
      </c>
      <c r="H212" s="568" t="n">
        <v>0</v>
      </c>
      <c r="I212" s="569" t="n">
        <v>0</v>
      </c>
    </row>
    <row customHeight="1" ht="12.75" r="213" s="349">
      <c r="B213" s="348" t="n"/>
      <c r="C213" s="441" t="n"/>
      <c r="D213" s="439">
        <f>$D$13</f>
        <v/>
      </c>
      <c r="E213" s="539">
        <f>SUM(F213:G213)</f>
        <v/>
      </c>
      <c r="F213" s="539" t="n">
        <v>0</v>
      </c>
      <c r="G213" s="539" t="n">
        <v>0</v>
      </c>
      <c r="H213" s="568" t="n">
        <v>0</v>
      </c>
      <c r="I213" s="569" t="n">
        <v>0</v>
      </c>
    </row>
    <row customHeight="1" ht="12.75" r="214" s="349">
      <c r="B214" s="348" t="inlineStr">
        <is>
          <t>KE</t>
        </is>
      </c>
      <c r="C214" s="488" t="inlineStr">
        <is>
          <t>Kenya</t>
        </is>
      </c>
      <c r="D214" s="489">
        <f>$D$12</f>
        <v/>
      </c>
      <c r="E214" s="490">
        <f>SUM(F214:G214)</f>
        <v/>
      </c>
      <c r="F214" s="490" t="n">
        <v>0</v>
      </c>
      <c r="G214" s="490" t="n">
        <v>0</v>
      </c>
      <c r="H214" s="568" t="n">
        <v>0</v>
      </c>
      <c r="I214" s="569" t="n">
        <v>0</v>
      </c>
    </row>
    <row customHeight="1" ht="12.75" r="215" s="349">
      <c r="B215" s="348" t="n"/>
      <c r="C215" s="441" t="n"/>
      <c r="D215" s="439">
        <f>$D$13</f>
        <v/>
      </c>
      <c r="E215" s="539">
        <f>SUM(F215:G215)</f>
        <v/>
      </c>
      <c r="F215" s="539" t="n">
        <v>0</v>
      </c>
      <c r="G215" s="539" t="n">
        <v>0</v>
      </c>
      <c r="H215" s="568" t="n">
        <v>0</v>
      </c>
      <c r="I215" s="569" t="n">
        <v>0</v>
      </c>
    </row>
    <row customHeight="1" ht="12.75" r="216" s="349">
      <c r="B216" s="348" t="inlineStr">
        <is>
          <t>KI</t>
        </is>
      </c>
      <c r="C216" s="488" t="inlineStr">
        <is>
          <t>Kiribati</t>
        </is>
      </c>
      <c r="D216" s="489">
        <f>$D$12</f>
        <v/>
      </c>
      <c r="E216" s="490">
        <f>SUM(F216:G216)</f>
        <v/>
      </c>
      <c r="F216" s="490" t="n">
        <v>0</v>
      </c>
      <c r="G216" s="490" t="n">
        <v>0</v>
      </c>
      <c r="H216" s="568" t="n">
        <v>0</v>
      </c>
      <c r="I216" s="569" t="n">
        <v>0</v>
      </c>
    </row>
    <row customHeight="1" ht="12.75" r="217" s="349">
      <c r="B217" s="348" t="n"/>
      <c r="C217" s="441" t="n"/>
      <c r="D217" s="439">
        <f>$D$13</f>
        <v/>
      </c>
      <c r="E217" s="539">
        <f>SUM(F217:G217)</f>
        <v/>
      </c>
      <c r="F217" s="539" t="n">
        <v>0</v>
      </c>
      <c r="G217" s="539" t="n">
        <v>0</v>
      </c>
      <c r="H217" s="568" t="n">
        <v>0</v>
      </c>
      <c r="I217" s="569" t="n">
        <v>0</v>
      </c>
    </row>
    <row customHeight="1" ht="12.75" r="218" s="349">
      <c r="B218" s="348" t="inlineStr">
        <is>
          <t>KP</t>
        </is>
      </c>
      <c r="C218" s="488" t="inlineStr">
        <is>
          <t>Korea, Democratic People´s Republic Of</t>
        </is>
      </c>
      <c r="D218" s="489">
        <f>$D$12</f>
        <v/>
      </c>
      <c r="E218" s="490">
        <f>SUM(F218:G218)</f>
        <v/>
      </c>
      <c r="F218" s="490" t="n">
        <v>0</v>
      </c>
      <c r="G218" s="490" t="n">
        <v>0</v>
      </c>
      <c r="H218" s="568" t="n">
        <v>0</v>
      </c>
      <c r="I218" s="569" t="n">
        <v>0</v>
      </c>
    </row>
    <row customHeight="1" ht="12.75" r="219" s="349">
      <c r="B219" s="348" t="n"/>
      <c r="C219" s="441" t="n"/>
      <c r="D219" s="439">
        <f>$D$13</f>
        <v/>
      </c>
      <c r="E219" s="539">
        <f>SUM(F219:G219)</f>
        <v/>
      </c>
      <c r="F219" s="539" t="n">
        <v>0</v>
      </c>
      <c r="G219" s="539" t="n">
        <v>0</v>
      </c>
      <c r="H219" s="568" t="n">
        <v>0</v>
      </c>
      <c r="I219" s="569" t="n">
        <v>0</v>
      </c>
    </row>
    <row customHeight="1" ht="12.75" r="220" s="349">
      <c r="B220" s="348" t="inlineStr">
        <is>
          <t>KR</t>
        </is>
      </c>
      <c r="C220" s="488" t="inlineStr">
        <is>
          <t>Korea, Republic Of</t>
        </is>
      </c>
      <c r="D220" s="489">
        <f>$D$12</f>
        <v/>
      </c>
      <c r="E220" s="490">
        <f>SUM(F220:G220)</f>
        <v/>
      </c>
      <c r="F220" s="490" t="n">
        <v>0</v>
      </c>
      <c r="G220" s="490" t="n">
        <v>0</v>
      </c>
      <c r="H220" s="568" t="n">
        <v>0</v>
      </c>
      <c r="I220" s="569" t="n">
        <v>0</v>
      </c>
    </row>
    <row customHeight="1" ht="12.75" r="221" s="349">
      <c r="B221" s="348" t="n"/>
      <c r="C221" s="441" t="n"/>
      <c r="D221" s="439">
        <f>$D$13</f>
        <v/>
      </c>
      <c r="E221" s="539">
        <f>SUM(F221:G221)</f>
        <v/>
      </c>
      <c r="F221" s="539" t="n">
        <v>0</v>
      </c>
      <c r="G221" s="539" t="n">
        <v>0</v>
      </c>
      <c r="H221" s="568" t="n">
        <v>0</v>
      </c>
      <c r="I221" s="569" t="n">
        <v>0</v>
      </c>
    </row>
    <row customHeight="1" ht="12.75" r="222" s="349">
      <c r="B222" s="348" t="inlineStr">
        <is>
          <t>KW</t>
        </is>
      </c>
      <c r="C222" s="488" t="inlineStr">
        <is>
          <t>Kuwait</t>
        </is>
      </c>
      <c r="D222" s="489">
        <f>$D$12</f>
        <v/>
      </c>
      <c r="E222" s="490">
        <f>SUM(F222:G222)</f>
        <v/>
      </c>
      <c r="F222" s="490" t="n">
        <v>0</v>
      </c>
      <c r="G222" s="490" t="n">
        <v>0</v>
      </c>
      <c r="H222" s="568" t="n">
        <v>0</v>
      </c>
      <c r="I222" s="569" t="n">
        <v>0</v>
      </c>
    </row>
    <row customHeight="1" ht="12.75" r="223" s="349">
      <c r="B223" s="348" t="n"/>
      <c r="C223" s="441" t="n"/>
      <c r="D223" s="439">
        <f>$D$13</f>
        <v/>
      </c>
      <c r="E223" s="539">
        <f>SUM(F223:G223)</f>
        <v/>
      </c>
      <c r="F223" s="539" t="n">
        <v>0</v>
      </c>
      <c r="G223" s="539" t="n">
        <v>0</v>
      </c>
      <c r="H223" s="568" t="n">
        <v>0</v>
      </c>
      <c r="I223" s="569" t="n">
        <v>0</v>
      </c>
    </row>
    <row customHeight="1" ht="12.75" r="224" s="349">
      <c r="B224" s="348" t="inlineStr">
        <is>
          <t>KG</t>
        </is>
      </c>
      <c r="C224" s="488" t="inlineStr">
        <is>
          <t>Kyrgyzstan</t>
        </is>
      </c>
      <c r="D224" s="489">
        <f>$D$12</f>
        <v/>
      </c>
      <c r="E224" s="490">
        <f>SUM(F224:G224)</f>
        <v/>
      </c>
      <c r="F224" s="490" t="n">
        <v>0</v>
      </c>
      <c r="G224" s="490" t="n">
        <v>0</v>
      </c>
      <c r="H224" s="568" t="n">
        <v>0</v>
      </c>
      <c r="I224" s="569" t="n">
        <v>0</v>
      </c>
    </row>
    <row customHeight="1" ht="12.75" r="225" s="349">
      <c r="B225" s="348" t="n"/>
      <c r="C225" s="441" t="n"/>
      <c r="D225" s="439">
        <f>$D$13</f>
        <v/>
      </c>
      <c r="E225" s="539">
        <f>SUM(F225:G225)</f>
        <v/>
      </c>
      <c r="F225" s="539" t="n">
        <v>0</v>
      </c>
      <c r="G225" s="539" t="n">
        <v>0</v>
      </c>
      <c r="H225" s="568" t="n">
        <v>0</v>
      </c>
      <c r="I225" s="569" t="n">
        <v>0</v>
      </c>
    </row>
    <row customHeight="1" ht="12.75" r="226" s="349">
      <c r="B226" s="348" t="inlineStr">
        <is>
          <t>LA</t>
        </is>
      </c>
      <c r="C226" s="488" t="inlineStr">
        <is>
          <t>Lao People´s Democratic Republic</t>
        </is>
      </c>
      <c r="D226" s="489">
        <f>$D$12</f>
        <v/>
      </c>
      <c r="E226" s="490">
        <f>SUM(F226:G226)</f>
        <v/>
      </c>
      <c r="F226" s="490" t="n">
        <v>0</v>
      </c>
      <c r="G226" s="490" t="n">
        <v>0</v>
      </c>
      <c r="H226" s="568" t="n">
        <v>0</v>
      </c>
      <c r="I226" s="569" t="n">
        <v>0</v>
      </c>
    </row>
    <row customHeight="1" ht="12.75" r="227" s="349">
      <c r="B227" s="348" t="n"/>
      <c r="C227" s="441" t="n"/>
      <c r="D227" s="439">
        <f>$D$13</f>
        <v/>
      </c>
      <c r="E227" s="539">
        <f>SUM(F227:G227)</f>
        <v/>
      </c>
      <c r="F227" s="539" t="n">
        <v>0</v>
      </c>
      <c r="G227" s="539" t="n">
        <v>0</v>
      </c>
      <c r="H227" s="568" t="n">
        <v>0</v>
      </c>
      <c r="I227" s="569" t="n">
        <v>0</v>
      </c>
    </row>
    <row customHeight="1" ht="12.75" r="228" s="349">
      <c r="B228" s="348" t="inlineStr">
        <is>
          <t>LV</t>
        </is>
      </c>
      <c r="C228" s="488" t="inlineStr">
        <is>
          <t>Latvia</t>
        </is>
      </c>
      <c r="D228" s="489">
        <f>$D$12</f>
        <v/>
      </c>
      <c r="E228" s="490">
        <f>SUM(F228:G228)</f>
        <v/>
      </c>
      <c r="F228" s="490" t="n">
        <v>0</v>
      </c>
      <c r="G228" s="490" t="n">
        <v>0</v>
      </c>
      <c r="H228" s="568" t="n">
        <v>0</v>
      </c>
      <c r="I228" s="569" t="n">
        <v>0</v>
      </c>
    </row>
    <row customHeight="1" ht="12.75" r="229" s="349">
      <c r="B229" s="348" t="n"/>
      <c r="C229" s="441" t="n"/>
      <c r="D229" s="439">
        <f>$D$13</f>
        <v/>
      </c>
      <c r="E229" s="539">
        <f>SUM(F229:G229)</f>
        <v/>
      </c>
      <c r="F229" s="539" t="n">
        <v>0</v>
      </c>
      <c r="G229" s="539" t="n">
        <v>0</v>
      </c>
      <c r="H229" s="568" t="n">
        <v>0</v>
      </c>
      <c r="I229" s="569" t="n">
        <v>0</v>
      </c>
    </row>
    <row customHeight="1" ht="12.75" r="230" s="349">
      <c r="B230" s="348" t="inlineStr">
        <is>
          <t>LB</t>
        </is>
      </c>
      <c r="C230" s="488" t="inlineStr">
        <is>
          <t>Lebanon</t>
        </is>
      </c>
      <c r="D230" s="489">
        <f>$D$12</f>
        <v/>
      </c>
      <c r="E230" s="490">
        <f>SUM(F230:G230)</f>
        <v/>
      </c>
      <c r="F230" s="490" t="n">
        <v>0</v>
      </c>
      <c r="G230" s="490" t="n">
        <v>0</v>
      </c>
      <c r="H230" s="568" t="n">
        <v>0</v>
      </c>
      <c r="I230" s="569" t="n">
        <v>0</v>
      </c>
    </row>
    <row customHeight="1" ht="12.75" r="231" s="349">
      <c r="B231" s="348" t="n"/>
      <c r="C231" s="441" t="n"/>
      <c r="D231" s="439">
        <f>$D$13</f>
        <v/>
      </c>
      <c r="E231" s="539">
        <f>SUM(F231:G231)</f>
        <v/>
      </c>
      <c r="F231" s="539" t="n">
        <v>0</v>
      </c>
      <c r="G231" s="539" t="n">
        <v>0</v>
      </c>
      <c r="H231" s="568" t="n">
        <v>0</v>
      </c>
      <c r="I231" s="569" t="n">
        <v>0</v>
      </c>
    </row>
    <row customHeight="1" ht="12.75" r="232" s="349">
      <c r="B232" s="348" t="inlineStr">
        <is>
          <t>LS</t>
        </is>
      </c>
      <c r="C232" s="488" t="inlineStr">
        <is>
          <t>Lesotho</t>
        </is>
      </c>
      <c r="D232" s="489">
        <f>$D$12</f>
        <v/>
      </c>
      <c r="E232" s="490">
        <f>SUM(F232:G232)</f>
        <v/>
      </c>
      <c r="F232" s="490" t="n">
        <v>0</v>
      </c>
      <c r="G232" s="490" t="n">
        <v>0</v>
      </c>
      <c r="H232" s="568" t="n">
        <v>0</v>
      </c>
      <c r="I232" s="569" t="n">
        <v>0</v>
      </c>
    </row>
    <row customHeight="1" ht="12.75" r="233" s="349">
      <c r="B233" s="348" t="n"/>
      <c r="C233" s="441" t="n"/>
      <c r="D233" s="439">
        <f>$D$13</f>
        <v/>
      </c>
      <c r="E233" s="539">
        <f>SUM(F233:G233)</f>
        <v/>
      </c>
      <c r="F233" s="539" t="n">
        <v>0</v>
      </c>
      <c r="G233" s="539" t="n">
        <v>0</v>
      </c>
      <c r="H233" s="568" t="n">
        <v>0</v>
      </c>
      <c r="I233" s="569" t="n">
        <v>0</v>
      </c>
    </row>
    <row customHeight="1" ht="12.75" r="234" s="349">
      <c r="B234" s="348" t="inlineStr">
        <is>
          <t>LR</t>
        </is>
      </c>
      <c r="C234" s="488" t="inlineStr">
        <is>
          <t>Liberia</t>
        </is>
      </c>
      <c r="D234" s="489">
        <f>$D$12</f>
        <v/>
      </c>
      <c r="E234" s="490">
        <f>SUM(F234:G234)</f>
        <v/>
      </c>
      <c r="F234" s="490" t="n">
        <v>0</v>
      </c>
      <c r="G234" s="490" t="n">
        <v>0</v>
      </c>
      <c r="H234" s="568" t="n">
        <v>0</v>
      </c>
      <c r="I234" s="569" t="n">
        <v>0</v>
      </c>
    </row>
    <row customHeight="1" ht="12.75" r="235" s="349">
      <c r="B235" s="348" t="n"/>
      <c r="C235" s="441" t="n"/>
      <c r="D235" s="439">
        <f>$D$13</f>
        <v/>
      </c>
      <c r="E235" s="539">
        <f>SUM(F235:G235)</f>
        <v/>
      </c>
      <c r="F235" s="539" t="n">
        <v>0</v>
      </c>
      <c r="G235" s="539" t="n">
        <v>0</v>
      </c>
      <c r="H235" s="568" t="n">
        <v>0</v>
      </c>
      <c r="I235" s="569" t="n">
        <v>0</v>
      </c>
    </row>
    <row customHeight="1" ht="12.75" r="236" s="349">
      <c r="B236" s="348" t="inlineStr">
        <is>
          <t>LY</t>
        </is>
      </c>
      <c r="C236" s="488" t="inlineStr">
        <is>
          <t>Libyan Arab Jamahiriya</t>
        </is>
      </c>
      <c r="D236" s="489">
        <f>$D$12</f>
        <v/>
      </c>
      <c r="E236" s="490">
        <f>SUM(F236:G236)</f>
        <v/>
      </c>
      <c r="F236" s="490" t="n">
        <v>0</v>
      </c>
      <c r="G236" s="490" t="n">
        <v>0</v>
      </c>
      <c r="H236" s="568" t="n">
        <v>0</v>
      </c>
      <c r="I236" s="569" t="n">
        <v>0</v>
      </c>
    </row>
    <row customHeight="1" ht="12.75" r="237" s="349">
      <c r="B237" s="348" t="n"/>
      <c r="C237" s="441" t="n"/>
      <c r="D237" s="439">
        <f>$D$13</f>
        <v/>
      </c>
      <c r="E237" s="539">
        <f>SUM(F237:G237)</f>
        <v/>
      </c>
      <c r="F237" s="539" t="n">
        <v>0</v>
      </c>
      <c r="G237" s="539" t="n">
        <v>0</v>
      </c>
      <c r="H237" s="568" t="n">
        <v>0</v>
      </c>
      <c r="I237" s="569" t="n">
        <v>0</v>
      </c>
    </row>
    <row customHeight="1" ht="12.75" r="238" s="349">
      <c r="B238" s="348" t="inlineStr">
        <is>
          <t>LI</t>
        </is>
      </c>
      <c r="C238" s="488" t="inlineStr">
        <is>
          <t>Liechtenstein</t>
        </is>
      </c>
      <c r="D238" s="489">
        <f>$D$12</f>
        <v/>
      </c>
      <c r="E238" s="490">
        <f>SUM(F238:G238)</f>
        <v/>
      </c>
      <c r="F238" s="490" t="n">
        <v>0</v>
      </c>
      <c r="G238" s="490" t="n">
        <v>0</v>
      </c>
      <c r="H238" s="568" t="n">
        <v>0</v>
      </c>
      <c r="I238" s="569" t="n">
        <v>0</v>
      </c>
    </row>
    <row customHeight="1" ht="12.75" r="239" s="349">
      <c r="B239" s="348" t="n"/>
      <c r="C239" s="441" t="n"/>
      <c r="D239" s="439">
        <f>$D$13</f>
        <v/>
      </c>
      <c r="E239" s="539">
        <f>SUM(F239:G239)</f>
        <v/>
      </c>
      <c r="F239" s="539" t="n">
        <v>0</v>
      </c>
      <c r="G239" s="539" t="n">
        <v>0</v>
      </c>
      <c r="H239" s="568" t="n">
        <v>0</v>
      </c>
      <c r="I239" s="569" t="n">
        <v>0</v>
      </c>
    </row>
    <row customHeight="1" ht="12.75" r="240" s="349">
      <c r="B240" s="348" t="inlineStr">
        <is>
          <t>LT</t>
        </is>
      </c>
      <c r="C240" s="488" t="inlineStr">
        <is>
          <t>Lithuania</t>
        </is>
      </c>
      <c r="D240" s="489">
        <f>$D$12</f>
        <v/>
      </c>
      <c r="E240" s="490">
        <f>SUM(F240:G240)</f>
        <v/>
      </c>
      <c r="F240" s="490" t="n">
        <v>0</v>
      </c>
      <c r="G240" s="490" t="n">
        <v>0</v>
      </c>
      <c r="H240" s="568" t="n">
        <v>0</v>
      </c>
      <c r="I240" s="569" t="n">
        <v>0</v>
      </c>
    </row>
    <row customHeight="1" ht="12.75" r="241" s="349">
      <c r="B241" s="348" t="n"/>
      <c r="C241" s="441" t="n"/>
      <c r="D241" s="439">
        <f>$D$13</f>
        <v/>
      </c>
      <c r="E241" s="539">
        <f>SUM(F241:G241)</f>
        <v/>
      </c>
      <c r="F241" s="539" t="n">
        <v>0</v>
      </c>
      <c r="G241" s="539" t="n">
        <v>0</v>
      </c>
      <c r="H241" s="568" t="n">
        <v>0</v>
      </c>
      <c r="I241" s="569" t="n">
        <v>0</v>
      </c>
    </row>
    <row customHeight="1" ht="12.75" r="242" s="349">
      <c r="B242" s="348" t="inlineStr">
        <is>
          <t>LU</t>
        </is>
      </c>
      <c r="C242" s="488" t="inlineStr">
        <is>
          <t>Luxembourg</t>
        </is>
      </c>
      <c r="D242" s="489">
        <f>$D$12</f>
        <v/>
      </c>
      <c r="E242" s="490">
        <f>SUM(F242:G242)</f>
        <v/>
      </c>
      <c r="F242" s="490" t="n">
        <v>0</v>
      </c>
      <c r="G242" s="490" t="n">
        <v>0</v>
      </c>
      <c r="H242" s="568" t="n">
        <v>0</v>
      </c>
      <c r="I242" s="569" t="n">
        <v>0</v>
      </c>
    </row>
    <row customHeight="1" ht="12.75" r="243" s="349">
      <c r="B243" s="348" t="n"/>
      <c r="C243" s="441" t="n"/>
      <c r="D243" s="439">
        <f>$D$13</f>
        <v/>
      </c>
      <c r="E243" s="539">
        <f>SUM(F243:G243)</f>
        <v/>
      </c>
      <c r="F243" s="539" t="n">
        <v>0</v>
      </c>
      <c r="G243" s="539" t="n">
        <v>0</v>
      </c>
      <c r="H243" s="568" t="n">
        <v>0</v>
      </c>
      <c r="I243" s="569" t="n">
        <v>0</v>
      </c>
    </row>
    <row customHeight="1" ht="12.75" r="244" s="349">
      <c r="B244" s="348" t="inlineStr">
        <is>
          <t>MO</t>
        </is>
      </c>
      <c r="C244" s="488" t="inlineStr">
        <is>
          <t>Macau</t>
        </is>
      </c>
      <c r="D244" s="489">
        <f>$D$12</f>
        <v/>
      </c>
      <c r="E244" s="490">
        <f>SUM(F244:G244)</f>
        <v/>
      </c>
      <c r="F244" s="490" t="n">
        <v>0</v>
      </c>
      <c r="G244" s="490" t="n">
        <v>0</v>
      </c>
      <c r="H244" s="568" t="n">
        <v>0</v>
      </c>
      <c r="I244" s="569" t="n">
        <v>0</v>
      </c>
    </row>
    <row customHeight="1" ht="12.75" r="245" s="349">
      <c r="B245" s="348" t="n"/>
      <c r="C245" s="441" t="n"/>
      <c r="D245" s="439">
        <f>$D$13</f>
        <v/>
      </c>
      <c r="E245" s="539">
        <f>SUM(F245:G245)</f>
        <v/>
      </c>
      <c r="F245" s="539" t="n">
        <v>0</v>
      </c>
      <c r="G245" s="539" t="n">
        <v>0</v>
      </c>
      <c r="H245" s="568" t="n">
        <v>0</v>
      </c>
      <c r="I245" s="569" t="n">
        <v>0</v>
      </c>
    </row>
    <row customHeight="1" ht="12.75" r="246" s="349">
      <c r="B246" s="348" t="inlineStr">
        <is>
          <t>MK</t>
        </is>
      </c>
      <c r="C246" s="488" t="inlineStr">
        <is>
          <t>Macedonia</t>
        </is>
      </c>
      <c r="D246" s="489">
        <f>$D$12</f>
        <v/>
      </c>
      <c r="E246" s="490">
        <f>SUM(F246:G246)</f>
        <v/>
      </c>
      <c r="F246" s="490" t="n">
        <v>0</v>
      </c>
      <c r="G246" s="490" t="n">
        <v>0</v>
      </c>
      <c r="H246" s="568" t="n">
        <v>0</v>
      </c>
      <c r="I246" s="569" t="n">
        <v>0</v>
      </c>
    </row>
    <row customHeight="1" ht="12.75" r="247" s="349">
      <c r="B247" s="348" t="n"/>
      <c r="C247" s="441" t="n"/>
      <c r="D247" s="439">
        <f>$D$13</f>
        <v/>
      </c>
      <c r="E247" s="539">
        <f>SUM(F247:G247)</f>
        <v/>
      </c>
      <c r="F247" s="539" t="n">
        <v>0</v>
      </c>
      <c r="G247" s="539" t="n">
        <v>0</v>
      </c>
      <c r="H247" s="568" t="n">
        <v>0</v>
      </c>
      <c r="I247" s="569" t="n">
        <v>0</v>
      </c>
    </row>
    <row customHeight="1" ht="12.75" r="248" s="349">
      <c r="B248" s="348" t="inlineStr">
        <is>
          <t>MG</t>
        </is>
      </c>
      <c r="C248" s="488" t="inlineStr">
        <is>
          <t>Madagascar</t>
        </is>
      </c>
      <c r="D248" s="489">
        <f>$D$12</f>
        <v/>
      </c>
      <c r="E248" s="490">
        <f>SUM(F248:G248)</f>
        <v/>
      </c>
      <c r="F248" s="490" t="n">
        <v>0</v>
      </c>
      <c r="G248" s="490" t="n">
        <v>0</v>
      </c>
      <c r="H248" s="568" t="n">
        <v>0</v>
      </c>
      <c r="I248" s="569" t="n">
        <v>0</v>
      </c>
    </row>
    <row customHeight="1" ht="12.75" r="249" s="349">
      <c r="B249" s="348" t="n"/>
      <c r="C249" s="441" t="n"/>
      <c r="D249" s="439">
        <f>$D$13</f>
        <v/>
      </c>
      <c r="E249" s="539">
        <f>SUM(F249:G249)</f>
        <v/>
      </c>
      <c r="F249" s="539" t="n">
        <v>0</v>
      </c>
      <c r="G249" s="539" t="n">
        <v>0</v>
      </c>
      <c r="H249" s="568" t="n">
        <v>0</v>
      </c>
      <c r="I249" s="569" t="n">
        <v>0</v>
      </c>
    </row>
    <row customHeight="1" ht="12.75" r="250" s="349">
      <c r="B250" s="348" t="inlineStr">
        <is>
          <t>MW</t>
        </is>
      </c>
      <c r="C250" s="488" t="inlineStr">
        <is>
          <t>Malawi</t>
        </is>
      </c>
      <c r="D250" s="489">
        <f>$D$12</f>
        <v/>
      </c>
      <c r="E250" s="490">
        <f>SUM(F250:G250)</f>
        <v/>
      </c>
      <c r="F250" s="490" t="n">
        <v>0</v>
      </c>
      <c r="G250" s="490" t="n">
        <v>0</v>
      </c>
      <c r="H250" s="568" t="n">
        <v>0</v>
      </c>
      <c r="I250" s="569" t="n">
        <v>0</v>
      </c>
    </row>
    <row customHeight="1" ht="12.75" r="251" s="349">
      <c r="B251" s="348" t="n"/>
      <c r="C251" s="441" t="n"/>
      <c r="D251" s="439">
        <f>$D$13</f>
        <v/>
      </c>
      <c r="E251" s="539">
        <f>SUM(F251:G251)</f>
        <v/>
      </c>
      <c r="F251" s="539" t="n">
        <v>0</v>
      </c>
      <c r="G251" s="539" t="n">
        <v>0</v>
      </c>
      <c r="H251" s="568" t="n">
        <v>0</v>
      </c>
      <c r="I251" s="569" t="n">
        <v>0</v>
      </c>
    </row>
    <row customHeight="1" ht="12.75" r="252" s="349">
      <c r="B252" s="348" t="inlineStr">
        <is>
          <t>MY</t>
        </is>
      </c>
      <c r="C252" s="488" t="inlineStr">
        <is>
          <t>Malaysia</t>
        </is>
      </c>
      <c r="D252" s="489">
        <f>$D$12</f>
        <v/>
      </c>
      <c r="E252" s="490">
        <f>SUM(F252:G252)</f>
        <v/>
      </c>
      <c r="F252" s="490" t="n">
        <v>0</v>
      </c>
      <c r="G252" s="490" t="n">
        <v>0</v>
      </c>
      <c r="H252" s="568" t="n">
        <v>0</v>
      </c>
      <c r="I252" s="569" t="n">
        <v>0</v>
      </c>
    </row>
    <row customHeight="1" ht="12.75" r="253" s="349">
      <c r="B253" s="348" t="n"/>
      <c r="C253" s="441" t="n"/>
      <c r="D253" s="439">
        <f>$D$13</f>
        <v/>
      </c>
      <c r="E253" s="539">
        <f>SUM(F253:G253)</f>
        <v/>
      </c>
      <c r="F253" s="539" t="n">
        <v>0</v>
      </c>
      <c r="G253" s="539" t="n">
        <v>0</v>
      </c>
      <c r="H253" s="568" t="n">
        <v>0</v>
      </c>
      <c r="I253" s="569" t="n">
        <v>0</v>
      </c>
    </row>
    <row customHeight="1" ht="12.75" r="254" s="349">
      <c r="B254" s="348" t="inlineStr">
        <is>
          <t>MV</t>
        </is>
      </c>
      <c r="C254" s="488" t="inlineStr">
        <is>
          <t>Maldives</t>
        </is>
      </c>
      <c r="D254" s="489">
        <f>$D$12</f>
        <v/>
      </c>
      <c r="E254" s="490">
        <f>SUM(F254:G254)</f>
        <v/>
      </c>
      <c r="F254" s="490" t="n">
        <v>0</v>
      </c>
      <c r="G254" s="490" t="n">
        <v>0</v>
      </c>
      <c r="H254" s="568" t="n">
        <v>0</v>
      </c>
      <c r="I254" s="569" t="n">
        <v>0</v>
      </c>
    </row>
    <row customHeight="1" ht="12.75" r="255" s="349">
      <c r="B255" s="348" t="n"/>
      <c r="C255" s="441" t="n"/>
      <c r="D255" s="439">
        <f>$D$13</f>
        <v/>
      </c>
      <c r="E255" s="539">
        <f>SUM(F255:G255)</f>
        <v/>
      </c>
      <c r="F255" s="539" t="n">
        <v>0</v>
      </c>
      <c r="G255" s="539" t="n">
        <v>0</v>
      </c>
      <c r="H255" s="568" t="n">
        <v>0</v>
      </c>
      <c r="I255" s="569" t="n">
        <v>0</v>
      </c>
    </row>
    <row customHeight="1" ht="12.75" r="256" s="349">
      <c r="B256" s="348" t="inlineStr">
        <is>
          <t>ML</t>
        </is>
      </c>
      <c r="C256" s="488" t="inlineStr">
        <is>
          <t>Mali</t>
        </is>
      </c>
      <c r="D256" s="489">
        <f>$D$12</f>
        <v/>
      </c>
      <c r="E256" s="490">
        <f>SUM(F256:G256)</f>
        <v/>
      </c>
      <c r="F256" s="490" t="n">
        <v>0</v>
      </c>
      <c r="G256" s="490" t="n">
        <v>0</v>
      </c>
      <c r="H256" s="568" t="n">
        <v>0</v>
      </c>
      <c r="I256" s="569" t="n">
        <v>0</v>
      </c>
    </row>
    <row customHeight="1" ht="12.75" r="257" s="349">
      <c r="B257" s="348" t="n"/>
      <c r="C257" s="441" t="n"/>
      <c r="D257" s="439">
        <f>$D$13</f>
        <v/>
      </c>
      <c r="E257" s="539">
        <f>SUM(F257:G257)</f>
        <v/>
      </c>
      <c r="F257" s="539" t="n">
        <v>0</v>
      </c>
      <c r="G257" s="539" t="n">
        <v>0</v>
      </c>
      <c r="H257" s="568" t="n">
        <v>0</v>
      </c>
      <c r="I257" s="569" t="n">
        <v>0</v>
      </c>
    </row>
    <row customHeight="1" ht="12.75" r="258" s="349">
      <c r="B258" s="348" t="inlineStr">
        <is>
          <t>MT</t>
        </is>
      </c>
      <c r="C258" s="488" t="inlineStr">
        <is>
          <t>Malta</t>
        </is>
      </c>
      <c r="D258" s="489">
        <f>$D$12</f>
        <v/>
      </c>
      <c r="E258" s="490">
        <f>SUM(F258:G258)</f>
        <v/>
      </c>
      <c r="F258" s="490" t="n">
        <v>0</v>
      </c>
      <c r="G258" s="490" t="n">
        <v>0</v>
      </c>
      <c r="H258" s="568" t="n">
        <v>0</v>
      </c>
      <c r="I258" s="569" t="n">
        <v>0</v>
      </c>
    </row>
    <row customHeight="1" ht="12.75" r="259" s="349">
      <c r="B259" s="348" t="n"/>
      <c r="C259" s="441" t="n"/>
      <c r="D259" s="439">
        <f>$D$13</f>
        <v/>
      </c>
      <c r="E259" s="539">
        <f>SUM(F259:G259)</f>
        <v/>
      </c>
      <c r="F259" s="539" t="n">
        <v>0</v>
      </c>
      <c r="G259" s="539" t="n">
        <v>0</v>
      </c>
      <c r="H259" s="568" t="n">
        <v>0</v>
      </c>
      <c r="I259" s="569" t="n">
        <v>0</v>
      </c>
    </row>
    <row customHeight="1" ht="12.75" r="260" s="349">
      <c r="B260" s="348" t="inlineStr">
        <is>
          <t>MH</t>
        </is>
      </c>
      <c r="C260" s="488" t="inlineStr">
        <is>
          <t>Marshall Islands</t>
        </is>
      </c>
      <c r="D260" s="489">
        <f>$D$12</f>
        <v/>
      </c>
      <c r="E260" s="490">
        <f>SUM(F260:G260)</f>
        <v/>
      </c>
      <c r="F260" s="490" t="n">
        <v>0</v>
      </c>
      <c r="G260" s="490" t="n">
        <v>0</v>
      </c>
      <c r="H260" s="568" t="n">
        <v>0</v>
      </c>
      <c r="I260" s="569" t="n">
        <v>0</v>
      </c>
    </row>
    <row customHeight="1" ht="12.75" r="261" s="349">
      <c r="B261" s="348" t="n"/>
      <c r="C261" s="441" t="n"/>
      <c r="D261" s="439">
        <f>$D$13</f>
        <v/>
      </c>
      <c r="E261" s="539">
        <f>SUM(F261:G261)</f>
        <v/>
      </c>
      <c r="F261" s="539" t="n">
        <v>0</v>
      </c>
      <c r="G261" s="539" t="n">
        <v>0</v>
      </c>
      <c r="H261" s="568" t="n">
        <v>0</v>
      </c>
      <c r="I261" s="569" t="n">
        <v>0</v>
      </c>
    </row>
    <row customHeight="1" ht="12.75" r="262" s="349">
      <c r="B262" s="348" t="inlineStr">
        <is>
          <t>MR</t>
        </is>
      </c>
      <c r="C262" s="488" t="inlineStr">
        <is>
          <t>Mauritania</t>
        </is>
      </c>
      <c r="D262" s="489">
        <f>$D$12</f>
        <v/>
      </c>
      <c r="E262" s="490">
        <f>SUM(F262:G262)</f>
        <v/>
      </c>
      <c r="F262" s="490" t="n">
        <v>0</v>
      </c>
      <c r="G262" s="490" t="n">
        <v>0</v>
      </c>
      <c r="H262" s="568" t="n">
        <v>0</v>
      </c>
      <c r="I262" s="569" t="n">
        <v>0</v>
      </c>
    </row>
    <row customHeight="1" ht="12.75" r="263" s="349">
      <c r="B263" s="348" t="n"/>
      <c r="C263" s="441" t="n"/>
      <c r="D263" s="439">
        <f>$D$13</f>
        <v/>
      </c>
      <c r="E263" s="539">
        <f>SUM(F263:G263)</f>
        <v/>
      </c>
      <c r="F263" s="539" t="n">
        <v>0</v>
      </c>
      <c r="G263" s="539" t="n">
        <v>0</v>
      </c>
      <c r="H263" s="568" t="n">
        <v>0</v>
      </c>
      <c r="I263" s="569" t="n">
        <v>0</v>
      </c>
    </row>
    <row customHeight="1" ht="12.75" r="264" s="349">
      <c r="B264" s="348" t="inlineStr">
        <is>
          <t>MU</t>
        </is>
      </c>
      <c r="C264" s="488" t="inlineStr">
        <is>
          <t>Mauritius</t>
        </is>
      </c>
      <c r="D264" s="489">
        <f>$D$12</f>
        <v/>
      </c>
      <c r="E264" s="490">
        <f>SUM(F264:G264)</f>
        <v/>
      </c>
      <c r="F264" s="490" t="n">
        <v>0</v>
      </c>
      <c r="G264" s="490" t="n">
        <v>0</v>
      </c>
      <c r="H264" s="568" t="n">
        <v>0</v>
      </c>
      <c r="I264" s="569" t="n">
        <v>0</v>
      </c>
    </row>
    <row customHeight="1" ht="12.75" r="265" s="349">
      <c r="B265" s="348" t="n"/>
      <c r="C265" s="441" t="n"/>
      <c r="D265" s="439">
        <f>$D$13</f>
        <v/>
      </c>
      <c r="E265" s="539">
        <f>SUM(F265:G265)</f>
        <v/>
      </c>
      <c r="F265" s="539" t="n">
        <v>0</v>
      </c>
      <c r="G265" s="539" t="n">
        <v>0</v>
      </c>
      <c r="H265" s="568" t="n">
        <v>0</v>
      </c>
      <c r="I265" s="569" t="n">
        <v>0</v>
      </c>
    </row>
    <row customHeight="1" ht="12.75" r="266" s="349">
      <c r="B266" s="348" t="inlineStr">
        <is>
          <t>MX</t>
        </is>
      </c>
      <c r="C266" s="488" t="inlineStr">
        <is>
          <t>Mexico</t>
        </is>
      </c>
      <c r="D266" s="489">
        <f>$D$12</f>
        <v/>
      </c>
      <c r="E266" s="490">
        <f>SUM(F266:G266)</f>
        <v/>
      </c>
      <c r="F266" s="490" t="n">
        <v>0</v>
      </c>
      <c r="G266" s="490" t="n">
        <v>0</v>
      </c>
      <c r="H266" s="568" t="n">
        <v>0</v>
      </c>
      <c r="I266" s="569" t="n">
        <v>0</v>
      </c>
    </row>
    <row customHeight="1" ht="12.75" r="267" s="349">
      <c r="B267" s="348" t="n"/>
      <c r="C267" s="441" t="n"/>
      <c r="D267" s="439">
        <f>$D$13</f>
        <v/>
      </c>
      <c r="E267" s="539">
        <f>SUM(F267:G267)</f>
        <v/>
      </c>
      <c r="F267" s="539" t="n">
        <v>0</v>
      </c>
      <c r="G267" s="539" t="n">
        <v>0</v>
      </c>
      <c r="H267" s="568" t="n">
        <v>0</v>
      </c>
      <c r="I267" s="569" t="n">
        <v>0</v>
      </c>
    </row>
    <row customHeight="1" ht="12.75" r="268" s="349">
      <c r="B268" s="348" t="inlineStr">
        <is>
          <t>FM</t>
        </is>
      </c>
      <c r="C268" s="488" t="inlineStr">
        <is>
          <t>Micronesia, Federated States Of</t>
        </is>
      </c>
      <c r="D268" s="489">
        <f>$D$12</f>
        <v/>
      </c>
      <c r="E268" s="490">
        <f>SUM(F268:G268)</f>
        <v/>
      </c>
      <c r="F268" s="490" t="n">
        <v>0</v>
      </c>
      <c r="G268" s="490" t="n">
        <v>0</v>
      </c>
      <c r="H268" s="568" t="n">
        <v>0</v>
      </c>
      <c r="I268" s="569" t="n">
        <v>0</v>
      </c>
    </row>
    <row customHeight="1" ht="12.75" r="269" s="349">
      <c r="B269" s="348" t="n"/>
      <c r="C269" s="441" t="n"/>
      <c r="D269" s="439">
        <f>$D$13</f>
        <v/>
      </c>
      <c r="E269" s="539">
        <f>SUM(F269:G269)</f>
        <v/>
      </c>
      <c r="F269" s="539" t="n">
        <v>0</v>
      </c>
      <c r="G269" s="539" t="n">
        <v>0</v>
      </c>
      <c r="H269" s="568" t="n">
        <v>0</v>
      </c>
      <c r="I269" s="569" t="n">
        <v>0</v>
      </c>
    </row>
    <row customHeight="1" ht="12.75" r="270" s="349">
      <c r="B270" s="348" t="inlineStr">
        <is>
          <t>MD</t>
        </is>
      </c>
      <c r="C270" s="488" t="inlineStr">
        <is>
          <t>Moldova</t>
        </is>
      </c>
      <c r="D270" s="489">
        <f>$D$12</f>
        <v/>
      </c>
      <c r="E270" s="490">
        <f>SUM(F270:G270)</f>
        <v/>
      </c>
      <c r="F270" s="490" t="n">
        <v>0</v>
      </c>
      <c r="G270" s="490" t="n">
        <v>0</v>
      </c>
      <c r="H270" s="568" t="n">
        <v>0</v>
      </c>
      <c r="I270" s="569" t="n">
        <v>0</v>
      </c>
    </row>
    <row customHeight="1" ht="12.75" r="271" s="349">
      <c r="B271" s="348" t="n"/>
      <c r="C271" s="441" t="n"/>
      <c r="D271" s="439">
        <f>$D$13</f>
        <v/>
      </c>
      <c r="E271" s="539">
        <f>SUM(F271:G271)</f>
        <v/>
      </c>
      <c r="F271" s="539" t="n">
        <v>0</v>
      </c>
      <c r="G271" s="539" t="n">
        <v>0</v>
      </c>
      <c r="H271" s="568" t="n">
        <v>0</v>
      </c>
      <c r="I271" s="569" t="n">
        <v>0</v>
      </c>
    </row>
    <row customHeight="1" ht="12.75" r="272" s="349">
      <c r="B272" s="348" t="inlineStr">
        <is>
          <t>MC</t>
        </is>
      </c>
      <c r="C272" s="488" t="inlineStr">
        <is>
          <t>Monaco</t>
        </is>
      </c>
      <c r="D272" s="489">
        <f>$D$12</f>
        <v/>
      </c>
      <c r="E272" s="490">
        <f>SUM(F272:G272)</f>
        <v/>
      </c>
      <c r="F272" s="490" t="n">
        <v>0</v>
      </c>
      <c r="G272" s="490" t="n">
        <v>0</v>
      </c>
      <c r="H272" s="568" t="n">
        <v>0</v>
      </c>
      <c r="I272" s="569" t="n">
        <v>0</v>
      </c>
    </row>
    <row customHeight="1" ht="12.75" r="273" s="349">
      <c r="B273" s="348" t="n"/>
      <c r="C273" s="441" t="n"/>
      <c r="D273" s="439">
        <f>$D$13</f>
        <v/>
      </c>
      <c r="E273" s="539">
        <f>SUM(F273:G273)</f>
        <v/>
      </c>
      <c r="F273" s="539" t="n">
        <v>0</v>
      </c>
      <c r="G273" s="539" t="n">
        <v>0</v>
      </c>
      <c r="H273" s="568" t="n">
        <v>0</v>
      </c>
      <c r="I273" s="569" t="n">
        <v>0</v>
      </c>
    </row>
    <row customHeight="1" ht="12.75" r="274" s="349">
      <c r="B274" s="348" t="inlineStr">
        <is>
          <t>MN</t>
        </is>
      </c>
      <c r="C274" s="488" t="inlineStr">
        <is>
          <t>Mongolia</t>
        </is>
      </c>
      <c r="D274" s="489">
        <f>$D$12</f>
        <v/>
      </c>
      <c r="E274" s="490">
        <f>SUM(F274:G274)</f>
        <v/>
      </c>
      <c r="F274" s="490" t="n">
        <v>0</v>
      </c>
      <c r="G274" s="490" t="n">
        <v>0</v>
      </c>
      <c r="H274" s="568" t="n">
        <v>0</v>
      </c>
      <c r="I274" s="569" t="n">
        <v>0</v>
      </c>
    </row>
    <row customHeight="1" ht="12.75" r="275" s="349">
      <c r="B275" s="348" t="n"/>
      <c r="C275" s="441" t="n"/>
      <c r="D275" s="439">
        <f>$D$13</f>
        <v/>
      </c>
      <c r="E275" s="539">
        <f>SUM(F275:G275)</f>
        <v/>
      </c>
      <c r="F275" s="539" t="n">
        <v>0</v>
      </c>
      <c r="G275" s="539" t="n">
        <v>0</v>
      </c>
      <c r="H275" s="568" t="n">
        <v>0</v>
      </c>
      <c r="I275" s="569" t="n">
        <v>0</v>
      </c>
    </row>
    <row customHeight="1" ht="12.75" r="276" s="349">
      <c r="B276" s="348" t="inlineStr">
        <is>
          <t>ME</t>
        </is>
      </c>
      <c r="C276" s="488" t="inlineStr">
        <is>
          <t>Montenegro</t>
        </is>
      </c>
      <c r="D276" s="489">
        <f>$D$12</f>
        <v/>
      </c>
      <c r="E276" s="490">
        <f>SUM(F276:G276)</f>
        <v/>
      </c>
      <c r="F276" s="490" t="n">
        <v>0</v>
      </c>
      <c r="G276" s="490" t="n">
        <v>0</v>
      </c>
      <c r="H276" s="568" t="n">
        <v>0</v>
      </c>
      <c r="I276" s="569" t="n">
        <v>0</v>
      </c>
    </row>
    <row customHeight="1" ht="12.75" r="277" s="349">
      <c r="B277" s="348" t="n"/>
      <c r="C277" s="441" t="n"/>
      <c r="D277" s="439">
        <f>$D$13</f>
        <v/>
      </c>
      <c r="E277" s="539">
        <f>SUM(F277:G277)</f>
        <v/>
      </c>
      <c r="F277" s="539" t="n">
        <v>0</v>
      </c>
      <c r="G277" s="539" t="n">
        <v>0</v>
      </c>
      <c r="H277" s="568" t="n">
        <v>0</v>
      </c>
      <c r="I277" s="569" t="n">
        <v>0</v>
      </c>
    </row>
    <row customHeight="1" ht="12.75" r="278" s="349">
      <c r="B278" s="348" t="inlineStr">
        <is>
          <t>MA</t>
        </is>
      </c>
      <c r="C278" s="488" t="inlineStr">
        <is>
          <t>Morocco</t>
        </is>
      </c>
      <c r="D278" s="489">
        <f>$D$12</f>
        <v/>
      </c>
      <c r="E278" s="490">
        <f>SUM(F278:G278)</f>
        <v/>
      </c>
      <c r="F278" s="490" t="n">
        <v>0</v>
      </c>
      <c r="G278" s="490" t="n">
        <v>0</v>
      </c>
      <c r="H278" s="568" t="n">
        <v>0</v>
      </c>
      <c r="I278" s="569" t="n">
        <v>0</v>
      </c>
    </row>
    <row customHeight="1" ht="12.75" r="279" s="349">
      <c r="B279" s="348" t="n"/>
      <c r="C279" s="441" t="n"/>
      <c r="D279" s="439">
        <f>$D$13</f>
        <v/>
      </c>
      <c r="E279" s="539">
        <f>SUM(F279:G279)</f>
        <v/>
      </c>
      <c r="F279" s="539" t="n">
        <v>0</v>
      </c>
      <c r="G279" s="539" t="n">
        <v>0</v>
      </c>
      <c r="H279" s="568" t="n">
        <v>0</v>
      </c>
      <c r="I279" s="569" t="n">
        <v>0</v>
      </c>
    </row>
    <row customHeight="1" ht="12.75" r="280" s="349">
      <c r="B280" s="348" t="inlineStr">
        <is>
          <t>MZ</t>
        </is>
      </c>
      <c r="C280" s="488" t="inlineStr">
        <is>
          <t>Mozambique</t>
        </is>
      </c>
      <c r="D280" s="489">
        <f>$D$12</f>
        <v/>
      </c>
      <c r="E280" s="490">
        <f>SUM(F280:G280)</f>
        <v/>
      </c>
      <c r="F280" s="490" t="n">
        <v>0</v>
      </c>
      <c r="G280" s="490" t="n">
        <v>0</v>
      </c>
      <c r="H280" s="568" t="n">
        <v>0</v>
      </c>
      <c r="I280" s="569" t="n">
        <v>0</v>
      </c>
    </row>
    <row customHeight="1" ht="12.75" r="281" s="349">
      <c r="B281" s="348" t="n"/>
      <c r="C281" s="441" t="n"/>
      <c r="D281" s="439">
        <f>$D$13</f>
        <v/>
      </c>
      <c r="E281" s="539">
        <f>SUM(F281:G281)</f>
        <v/>
      </c>
      <c r="F281" s="539" t="n">
        <v>0</v>
      </c>
      <c r="G281" s="539" t="n">
        <v>0</v>
      </c>
      <c r="H281" s="568" t="n">
        <v>0</v>
      </c>
      <c r="I281" s="569" t="n">
        <v>0</v>
      </c>
    </row>
    <row customHeight="1" ht="12.75" r="282" s="349">
      <c r="B282" s="348" t="inlineStr">
        <is>
          <t>MM</t>
        </is>
      </c>
      <c r="C282" s="488" t="inlineStr">
        <is>
          <t>Myanmar</t>
        </is>
      </c>
      <c r="D282" s="489">
        <f>$D$12</f>
        <v/>
      </c>
      <c r="E282" s="490">
        <f>SUM(F282:G282)</f>
        <v/>
      </c>
      <c r="F282" s="490" t="n">
        <v>0</v>
      </c>
      <c r="G282" s="490" t="n">
        <v>0</v>
      </c>
      <c r="H282" s="568" t="n">
        <v>0</v>
      </c>
      <c r="I282" s="569" t="n">
        <v>0</v>
      </c>
    </row>
    <row customHeight="1" ht="12.75" r="283" s="349">
      <c r="B283" s="348" t="n"/>
      <c r="C283" s="441" t="n"/>
      <c r="D283" s="439">
        <f>$D$13</f>
        <v/>
      </c>
      <c r="E283" s="539">
        <f>SUM(F283:G283)</f>
        <v/>
      </c>
      <c r="F283" s="539" t="n">
        <v>0</v>
      </c>
      <c r="G283" s="539" t="n">
        <v>0</v>
      </c>
      <c r="H283" s="568" t="n">
        <v>0</v>
      </c>
      <c r="I283" s="569" t="n">
        <v>0</v>
      </c>
    </row>
    <row customHeight="1" ht="12.75" r="284" s="349">
      <c r="B284" s="348" t="inlineStr">
        <is>
          <t>NA</t>
        </is>
      </c>
      <c r="C284" s="488" t="inlineStr">
        <is>
          <t>Namibia</t>
        </is>
      </c>
      <c r="D284" s="489">
        <f>$D$12</f>
        <v/>
      </c>
      <c r="E284" s="490">
        <f>SUM(F284:G284)</f>
        <v/>
      </c>
      <c r="F284" s="490" t="n">
        <v>0</v>
      </c>
      <c r="G284" s="490" t="n">
        <v>0</v>
      </c>
      <c r="H284" s="568" t="n">
        <v>0</v>
      </c>
      <c r="I284" s="569" t="n">
        <v>0</v>
      </c>
    </row>
    <row customHeight="1" ht="12.75" r="285" s="349">
      <c r="B285" s="348" t="n"/>
      <c r="C285" s="441" t="n"/>
      <c r="D285" s="439">
        <f>$D$13</f>
        <v/>
      </c>
      <c r="E285" s="539">
        <f>SUM(F285:G285)</f>
        <v/>
      </c>
      <c r="F285" s="539" t="n">
        <v>0</v>
      </c>
      <c r="G285" s="539" t="n">
        <v>0</v>
      </c>
      <c r="H285" s="568" t="n">
        <v>0</v>
      </c>
      <c r="I285" s="569" t="n">
        <v>0</v>
      </c>
    </row>
    <row customHeight="1" ht="12.75" r="286" s="349">
      <c r="B286" s="348" t="inlineStr">
        <is>
          <t>NR</t>
        </is>
      </c>
      <c r="C286" s="488" t="inlineStr">
        <is>
          <t>Nauru</t>
        </is>
      </c>
      <c r="D286" s="489">
        <f>$D$12</f>
        <v/>
      </c>
      <c r="E286" s="490">
        <f>SUM(F286:G286)</f>
        <v/>
      </c>
      <c r="F286" s="490" t="n">
        <v>0</v>
      </c>
      <c r="G286" s="490" t="n">
        <v>0</v>
      </c>
      <c r="H286" s="568" t="n">
        <v>0</v>
      </c>
      <c r="I286" s="569" t="n">
        <v>0</v>
      </c>
    </row>
    <row customHeight="1" ht="12.75" r="287" s="349">
      <c r="B287" s="348" t="n"/>
      <c r="C287" s="441" t="n"/>
      <c r="D287" s="439">
        <f>$D$13</f>
        <v/>
      </c>
      <c r="E287" s="539">
        <f>SUM(F287:G287)</f>
        <v/>
      </c>
      <c r="F287" s="539" t="n">
        <v>0</v>
      </c>
      <c r="G287" s="539" t="n">
        <v>0</v>
      </c>
      <c r="H287" s="568" t="n">
        <v>0</v>
      </c>
      <c r="I287" s="569" t="n">
        <v>0</v>
      </c>
    </row>
    <row customHeight="1" ht="12.75" r="288" s="349">
      <c r="B288" s="348" t="inlineStr">
        <is>
          <t>NP</t>
        </is>
      </c>
      <c r="C288" s="488" t="inlineStr">
        <is>
          <t>Nepal</t>
        </is>
      </c>
      <c r="D288" s="489">
        <f>$D$12</f>
        <v/>
      </c>
      <c r="E288" s="490">
        <f>SUM(F288:G288)</f>
        <v/>
      </c>
      <c r="F288" s="490" t="n">
        <v>0</v>
      </c>
      <c r="G288" s="490" t="n">
        <v>0</v>
      </c>
      <c r="H288" s="568" t="n">
        <v>0</v>
      </c>
      <c r="I288" s="569" t="n">
        <v>0</v>
      </c>
    </row>
    <row customHeight="1" ht="12.75" r="289" s="349">
      <c r="B289" s="348" t="n"/>
      <c r="C289" s="441" t="n"/>
      <c r="D289" s="439">
        <f>$D$13</f>
        <v/>
      </c>
      <c r="E289" s="539">
        <f>SUM(F289:G289)</f>
        <v/>
      </c>
      <c r="F289" s="539" t="n">
        <v>0</v>
      </c>
      <c r="G289" s="539" t="n">
        <v>0</v>
      </c>
      <c r="H289" s="568" t="n">
        <v>0</v>
      </c>
      <c r="I289" s="569" t="n">
        <v>0</v>
      </c>
    </row>
    <row customHeight="1" ht="12.75" r="290" s="349">
      <c r="B290" s="348" t="inlineStr">
        <is>
          <t>NL</t>
        </is>
      </c>
      <c r="C290" s="488" t="inlineStr">
        <is>
          <t>Netherlands</t>
        </is>
      </c>
      <c r="D290" s="489">
        <f>$D$12</f>
        <v/>
      </c>
      <c r="E290" s="490">
        <f>SUM(F290:G290)</f>
        <v/>
      </c>
      <c r="F290" s="490" t="n">
        <v>0</v>
      </c>
      <c r="G290" s="490" t="n">
        <v>0</v>
      </c>
      <c r="H290" s="568" t="n">
        <v>0</v>
      </c>
      <c r="I290" s="569" t="n">
        <v>0</v>
      </c>
    </row>
    <row customHeight="1" ht="12.75" r="291" s="349">
      <c r="B291" s="348" t="n"/>
      <c r="C291" s="441" t="n"/>
      <c r="D291" s="439">
        <f>$D$13</f>
        <v/>
      </c>
      <c r="E291" s="539">
        <f>SUM(F291:G291)</f>
        <v/>
      </c>
      <c r="F291" s="539" t="n">
        <v>0</v>
      </c>
      <c r="G291" s="539" t="n">
        <v>0</v>
      </c>
      <c r="H291" s="568" t="n">
        <v>0</v>
      </c>
      <c r="I291" s="569" t="n">
        <v>0</v>
      </c>
    </row>
    <row customHeight="1" ht="12.75" r="292" s="349">
      <c r="B292" s="348" t="inlineStr">
        <is>
          <t>NZ</t>
        </is>
      </c>
      <c r="C292" s="488" t="inlineStr">
        <is>
          <t>New Zealand</t>
        </is>
      </c>
      <c r="D292" s="489">
        <f>$D$12</f>
        <v/>
      </c>
      <c r="E292" s="490">
        <f>SUM(F292:G292)</f>
        <v/>
      </c>
      <c r="F292" s="490" t="n">
        <v>0</v>
      </c>
      <c r="G292" s="490" t="n">
        <v>0</v>
      </c>
      <c r="H292" s="568" t="n">
        <v>0</v>
      </c>
      <c r="I292" s="569" t="n">
        <v>0</v>
      </c>
    </row>
    <row customHeight="1" ht="12.75" r="293" s="349">
      <c r="B293" s="348" t="n"/>
      <c r="C293" s="441" t="n"/>
      <c r="D293" s="439">
        <f>$D$13</f>
        <v/>
      </c>
      <c r="E293" s="539">
        <f>SUM(F293:G293)</f>
        <v/>
      </c>
      <c r="F293" s="539" t="n">
        <v>0</v>
      </c>
      <c r="G293" s="539" t="n">
        <v>0</v>
      </c>
      <c r="H293" s="568" t="n">
        <v>0</v>
      </c>
      <c r="I293" s="569" t="n">
        <v>0</v>
      </c>
    </row>
    <row customHeight="1" ht="12.75" r="294" s="349">
      <c r="B294" s="348" t="inlineStr">
        <is>
          <t>NI</t>
        </is>
      </c>
      <c r="C294" s="488" t="inlineStr">
        <is>
          <t>Nicaragua</t>
        </is>
      </c>
      <c r="D294" s="489">
        <f>$D$12</f>
        <v/>
      </c>
      <c r="E294" s="490">
        <f>SUM(F294:G294)</f>
        <v/>
      </c>
      <c r="F294" s="490" t="n">
        <v>0</v>
      </c>
      <c r="G294" s="490" t="n">
        <v>0</v>
      </c>
      <c r="H294" s="568" t="n">
        <v>0</v>
      </c>
      <c r="I294" s="569" t="n">
        <v>0</v>
      </c>
    </row>
    <row customHeight="1" ht="12.75" r="295" s="349">
      <c r="B295" s="348" t="n"/>
      <c r="C295" s="441" t="n"/>
      <c r="D295" s="439">
        <f>$D$13</f>
        <v/>
      </c>
      <c r="E295" s="539">
        <f>SUM(F295:G295)</f>
        <v/>
      </c>
      <c r="F295" s="539" t="n">
        <v>0</v>
      </c>
      <c r="G295" s="539" t="n">
        <v>0</v>
      </c>
      <c r="H295" s="568" t="n">
        <v>0</v>
      </c>
      <c r="I295" s="569" t="n">
        <v>0</v>
      </c>
    </row>
    <row customHeight="1" ht="12.75" r="296" s="349">
      <c r="B296" s="348" t="inlineStr">
        <is>
          <t>NE</t>
        </is>
      </c>
      <c r="C296" s="488" t="inlineStr">
        <is>
          <t>Niger</t>
        </is>
      </c>
      <c r="D296" s="489">
        <f>$D$12</f>
        <v/>
      </c>
      <c r="E296" s="490">
        <f>SUM(F296:G296)</f>
        <v/>
      </c>
      <c r="F296" s="490" t="n">
        <v>0</v>
      </c>
      <c r="G296" s="490" t="n">
        <v>0</v>
      </c>
      <c r="H296" s="568" t="n">
        <v>0</v>
      </c>
      <c r="I296" s="569" t="n">
        <v>0</v>
      </c>
    </row>
    <row customHeight="1" ht="12.75" r="297" s="349">
      <c r="B297" s="348" t="n"/>
      <c r="C297" s="441" t="n"/>
      <c r="D297" s="439">
        <f>$D$13</f>
        <v/>
      </c>
      <c r="E297" s="539">
        <f>SUM(F297:G297)</f>
        <v/>
      </c>
      <c r="F297" s="539" t="n">
        <v>0</v>
      </c>
      <c r="G297" s="539" t="n">
        <v>0</v>
      </c>
      <c r="H297" s="568" t="n">
        <v>0</v>
      </c>
      <c r="I297" s="569" t="n">
        <v>0</v>
      </c>
    </row>
    <row customHeight="1" ht="12.75" r="298" s="349">
      <c r="B298" s="348" t="inlineStr">
        <is>
          <t>NG</t>
        </is>
      </c>
      <c r="C298" s="488" t="inlineStr">
        <is>
          <t>Nigeria</t>
        </is>
      </c>
      <c r="D298" s="489">
        <f>$D$12</f>
        <v/>
      </c>
      <c r="E298" s="490">
        <f>SUM(F298:G298)</f>
        <v/>
      </c>
      <c r="F298" s="490" t="n">
        <v>0</v>
      </c>
      <c r="G298" s="490" t="n">
        <v>0</v>
      </c>
      <c r="H298" s="568" t="n">
        <v>0</v>
      </c>
      <c r="I298" s="569" t="n">
        <v>0</v>
      </c>
    </row>
    <row customHeight="1" ht="12.75" r="299" s="349">
      <c r="B299" s="348" t="n"/>
      <c r="C299" s="441" t="n"/>
      <c r="D299" s="439">
        <f>$D$13</f>
        <v/>
      </c>
      <c r="E299" s="539">
        <f>SUM(F299:G299)</f>
        <v/>
      </c>
      <c r="F299" s="539" t="n">
        <v>0</v>
      </c>
      <c r="G299" s="539" t="n">
        <v>0</v>
      </c>
      <c r="H299" s="568" t="n">
        <v>0</v>
      </c>
      <c r="I299" s="569" t="n">
        <v>0</v>
      </c>
    </row>
    <row customHeight="1" ht="12.75" r="300" s="349">
      <c r="B300" s="348" t="inlineStr">
        <is>
          <t>NO</t>
        </is>
      </c>
      <c r="C300" s="488" t="inlineStr">
        <is>
          <t>Norway</t>
        </is>
      </c>
      <c r="D300" s="489">
        <f>$D$12</f>
        <v/>
      </c>
      <c r="E300" s="490">
        <f>SUM(F300:G300)</f>
        <v/>
      </c>
      <c r="F300" s="490" t="n">
        <v>0</v>
      </c>
      <c r="G300" s="490" t="n">
        <v>0</v>
      </c>
      <c r="H300" s="568" t="n">
        <v>0</v>
      </c>
      <c r="I300" s="569" t="n">
        <v>0</v>
      </c>
    </row>
    <row customHeight="1" ht="12.75" r="301" s="349">
      <c r="B301" s="348" t="n"/>
      <c r="C301" s="441" t="n"/>
      <c r="D301" s="439">
        <f>$D$13</f>
        <v/>
      </c>
      <c r="E301" s="539">
        <f>SUM(F301:G301)</f>
        <v/>
      </c>
      <c r="F301" s="539" t="n">
        <v>0</v>
      </c>
      <c r="G301" s="539" t="n">
        <v>0</v>
      </c>
      <c r="H301" s="568" t="n">
        <v>0</v>
      </c>
      <c r="I301" s="569" t="n">
        <v>0</v>
      </c>
    </row>
    <row customHeight="1" ht="12.75" r="302" s="349">
      <c r="B302" s="348" t="inlineStr">
        <is>
          <t>OM</t>
        </is>
      </c>
      <c r="C302" s="488" t="inlineStr">
        <is>
          <t>Oman</t>
        </is>
      </c>
      <c r="D302" s="489">
        <f>$D$12</f>
        <v/>
      </c>
      <c r="E302" s="490">
        <f>SUM(F302:G302)</f>
        <v/>
      </c>
      <c r="F302" s="490" t="n">
        <v>0</v>
      </c>
      <c r="G302" s="490" t="n">
        <v>0</v>
      </c>
      <c r="H302" s="568" t="n">
        <v>0</v>
      </c>
      <c r="I302" s="569" t="n">
        <v>0</v>
      </c>
    </row>
    <row customHeight="1" ht="12.75" r="303" s="349">
      <c r="B303" s="348" t="n"/>
      <c r="C303" s="441" t="n"/>
      <c r="D303" s="439">
        <f>$D$13</f>
        <v/>
      </c>
      <c r="E303" s="539">
        <f>SUM(F303:G303)</f>
        <v/>
      </c>
      <c r="F303" s="539" t="n">
        <v>0</v>
      </c>
      <c r="G303" s="539" t="n">
        <v>0</v>
      </c>
      <c r="H303" s="568" t="n">
        <v>0</v>
      </c>
      <c r="I303" s="569" t="n">
        <v>0</v>
      </c>
    </row>
    <row customHeight="1" ht="12.75" r="304" s="349">
      <c r="B304" s="348" t="inlineStr">
        <is>
          <t>PK</t>
        </is>
      </c>
      <c r="C304" s="488" t="inlineStr">
        <is>
          <t>Pakistan</t>
        </is>
      </c>
      <c r="D304" s="489">
        <f>$D$12</f>
        <v/>
      </c>
      <c r="E304" s="490">
        <f>SUM(F304:G304)</f>
        <v/>
      </c>
      <c r="F304" s="490" t="n">
        <v>0</v>
      </c>
      <c r="G304" s="490" t="n">
        <v>0</v>
      </c>
      <c r="H304" s="568" t="n">
        <v>0</v>
      </c>
      <c r="I304" s="569" t="n">
        <v>0</v>
      </c>
    </row>
    <row customHeight="1" ht="12.75" r="305" s="349">
      <c r="B305" s="348" t="n"/>
      <c r="C305" s="441" t="n"/>
      <c r="D305" s="439">
        <f>$D$13</f>
        <v/>
      </c>
      <c r="E305" s="539">
        <f>SUM(F305:G305)</f>
        <v/>
      </c>
      <c r="F305" s="539" t="n">
        <v>0</v>
      </c>
      <c r="G305" s="539" t="n">
        <v>0</v>
      </c>
      <c r="H305" s="568" t="n">
        <v>0</v>
      </c>
      <c r="I305" s="569" t="n">
        <v>0</v>
      </c>
    </row>
    <row customHeight="1" ht="12.75" r="306" s="349">
      <c r="B306" s="348" t="inlineStr">
        <is>
          <t>PW</t>
        </is>
      </c>
      <c r="C306" s="488" t="inlineStr">
        <is>
          <t>Palau</t>
        </is>
      </c>
      <c r="D306" s="489">
        <f>$D$12</f>
        <v/>
      </c>
      <c r="E306" s="490">
        <f>SUM(F306:G306)</f>
        <v/>
      </c>
      <c r="F306" s="490" t="n">
        <v>0</v>
      </c>
      <c r="G306" s="490" t="n">
        <v>0</v>
      </c>
      <c r="H306" s="568" t="n">
        <v>0</v>
      </c>
      <c r="I306" s="569" t="n">
        <v>0</v>
      </c>
    </row>
    <row customHeight="1" ht="12.75" r="307" s="349">
      <c r="B307" s="348" t="n"/>
      <c r="C307" s="441" t="n"/>
      <c r="D307" s="439">
        <f>$D$13</f>
        <v/>
      </c>
      <c r="E307" s="539">
        <f>SUM(F307:G307)</f>
        <v/>
      </c>
      <c r="F307" s="539" t="n">
        <v>0</v>
      </c>
      <c r="G307" s="539" t="n">
        <v>0</v>
      </c>
      <c r="H307" s="568" t="n">
        <v>0</v>
      </c>
      <c r="I307" s="569" t="n">
        <v>0</v>
      </c>
    </row>
    <row customHeight="1" ht="12.75" r="308" s="349">
      <c r="B308" s="348" t="inlineStr">
        <is>
          <t>PS</t>
        </is>
      </c>
      <c r="C308" s="488" t="inlineStr">
        <is>
          <t>Palestinian Authority</t>
        </is>
      </c>
      <c r="D308" s="489">
        <f>$D$12</f>
        <v/>
      </c>
      <c r="E308" s="490">
        <f>SUM(F308:G308)</f>
        <v/>
      </c>
      <c r="F308" s="490" t="n">
        <v>0</v>
      </c>
      <c r="G308" s="490" t="n">
        <v>0</v>
      </c>
      <c r="H308" s="568" t="n">
        <v>0</v>
      </c>
      <c r="I308" s="569" t="n">
        <v>0</v>
      </c>
    </row>
    <row customHeight="1" ht="12.75" r="309" s="349">
      <c r="B309" s="348" t="n"/>
      <c r="C309" s="441" t="n"/>
      <c r="D309" s="439">
        <f>$D$13</f>
        <v/>
      </c>
      <c r="E309" s="539">
        <f>SUM(F309:G309)</f>
        <v/>
      </c>
      <c r="F309" s="539" t="n">
        <v>0</v>
      </c>
      <c r="G309" s="539" t="n">
        <v>0</v>
      </c>
      <c r="H309" s="568" t="n">
        <v>0</v>
      </c>
      <c r="I309" s="569" t="n">
        <v>0</v>
      </c>
    </row>
    <row customHeight="1" ht="12.75" r="310" s="349">
      <c r="B310" s="348" t="inlineStr">
        <is>
          <t>PA</t>
        </is>
      </c>
      <c r="C310" s="488" t="inlineStr">
        <is>
          <t>Panama</t>
        </is>
      </c>
      <c r="D310" s="489">
        <f>$D$12</f>
        <v/>
      </c>
      <c r="E310" s="490">
        <f>SUM(F310:G310)</f>
        <v/>
      </c>
      <c r="F310" s="490" t="n">
        <v>0</v>
      </c>
      <c r="G310" s="490" t="n">
        <v>0</v>
      </c>
      <c r="H310" s="568" t="n">
        <v>0</v>
      </c>
      <c r="I310" s="569" t="n">
        <v>0</v>
      </c>
    </row>
    <row customHeight="1" ht="12.75" r="311" s="349">
      <c r="B311" s="348" t="n"/>
      <c r="C311" s="441" t="n"/>
      <c r="D311" s="439">
        <f>$D$13</f>
        <v/>
      </c>
      <c r="E311" s="539">
        <f>SUM(F311:G311)</f>
        <v/>
      </c>
      <c r="F311" s="539" t="n">
        <v>0</v>
      </c>
      <c r="G311" s="539" t="n">
        <v>0</v>
      </c>
      <c r="H311" s="568" t="n">
        <v>0</v>
      </c>
      <c r="I311" s="569" t="n">
        <v>0</v>
      </c>
    </row>
    <row customHeight="1" ht="12.75" r="312" s="349">
      <c r="B312" s="348" t="inlineStr">
        <is>
          <t>PG</t>
        </is>
      </c>
      <c r="C312" s="488" t="inlineStr">
        <is>
          <t>Papua New Guinea</t>
        </is>
      </c>
      <c r="D312" s="489">
        <f>$D$12</f>
        <v/>
      </c>
      <c r="E312" s="490">
        <f>SUM(F312:G312)</f>
        <v/>
      </c>
      <c r="F312" s="490" t="n">
        <v>0</v>
      </c>
      <c r="G312" s="490" t="n">
        <v>0</v>
      </c>
      <c r="H312" s="568" t="n">
        <v>0</v>
      </c>
      <c r="I312" s="569" t="n">
        <v>0</v>
      </c>
    </row>
    <row customHeight="1" ht="12.75" r="313" s="349">
      <c r="B313" s="348" t="n"/>
      <c r="C313" s="441" t="n"/>
      <c r="D313" s="439">
        <f>$D$13</f>
        <v/>
      </c>
      <c r="E313" s="539">
        <f>SUM(F313:G313)</f>
        <v/>
      </c>
      <c r="F313" s="539" t="n">
        <v>0</v>
      </c>
      <c r="G313" s="539" t="n">
        <v>0</v>
      </c>
      <c r="H313" s="568" t="n">
        <v>0</v>
      </c>
      <c r="I313" s="569" t="n">
        <v>0</v>
      </c>
    </row>
    <row customHeight="1" ht="12.75" r="314" s="349">
      <c r="B314" s="348" t="inlineStr">
        <is>
          <t>PY</t>
        </is>
      </c>
      <c r="C314" s="488" t="inlineStr">
        <is>
          <t>Paraguay</t>
        </is>
      </c>
      <c r="D314" s="489">
        <f>$D$12</f>
        <v/>
      </c>
      <c r="E314" s="490">
        <f>SUM(F314:G314)</f>
        <v/>
      </c>
      <c r="F314" s="490" t="n">
        <v>0</v>
      </c>
      <c r="G314" s="490" t="n">
        <v>0</v>
      </c>
      <c r="H314" s="568" t="n">
        <v>0</v>
      </c>
      <c r="I314" s="569" t="n">
        <v>0</v>
      </c>
    </row>
    <row customHeight="1" ht="12.75" r="315" s="349">
      <c r="B315" s="348" t="n"/>
      <c r="C315" s="441" t="n"/>
      <c r="D315" s="439">
        <f>$D$13</f>
        <v/>
      </c>
      <c r="E315" s="539">
        <f>SUM(F315:G315)</f>
        <v/>
      </c>
      <c r="F315" s="539" t="n">
        <v>0</v>
      </c>
      <c r="G315" s="539" t="n">
        <v>0</v>
      </c>
      <c r="H315" s="568" t="n">
        <v>0</v>
      </c>
      <c r="I315" s="569" t="n">
        <v>0</v>
      </c>
    </row>
    <row customHeight="1" ht="12.75" r="316" s="349">
      <c r="B316" s="348" t="inlineStr">
        <is>
          <t>PE</t>
        </is>
      </c>
      <c r="C316" s="488" t="inlineStr">
        <is>
          <t>Peru</t>
        </is>
      </c>
      <c r="D316" s="489">
        <f>$D$12</f>
        <v/>
      </c>
      <c r="E316" s="490">
        <f>SUM(F316:G316)</f>
        <v/>
      </c>
      <c r="F316" s="490" t="n">
        <v>0</v>
      </c>
      <c r="G316" s="490" t="n">
        <v>0</v>
      </c>
      <c r="H316" s="568" t="n">
        <v>0</v>
      </c>
      <c r="I316" s="569" t="n">
        <v>0</v>
      </c>
    </row>
    <row customHeight="1" ht="12.75" r="317" s="349">
      <c r="B317" s="348" t="n"/>
      <c r="C317" s="441" t="n"/>
      <c r="D317" s="439">
        <f>$D$13</f>
        <v/>
      </c>
      <c r="E317" s="539">
        <f>SUM(F317:G317)</f>
        <v/>
      </c>
      <c r="F317" s="539" t="n">
        <v>0</v>
      </c>
      <c r="G317" s="539" t="n">
        <v>0</v>
      </c>
      <c r="H317" s="568" t="n">
        <v>0</v>
      </c>
      <c r="I317" s="569" t="n">
        <v>0</v>
      </c>
    </row>
    <row customHeight="1" ht="12.75" r="318" s="349">
      <c r="B318" s="348" t="inlineStr">
        <is>
          <t>PH</t>
        </is>
      </c>
      <c r="C318" s="488" t="inlineStr">
        <is>
          <t>Philippines</t>
        </is>
      </c>
      <c r="D318" s="489">
        <f>$D$12</f>
        <v/>
      </c>
      <c r="E318" s="490">
        <f>SUM(F318:G318)</f>
        <v/>
      </c>
      <c r="F318" s="490" t="n">
        <v>0</v>
      </c>
      <c r="G318" s="490" t="n">
        <v>0</v>
      </c>
      <c r="H318" s="568" t="n">
        <v>0</v>
      </c>
      <c r="I318" s="569" t="n">
        <v>0</v>
      </c>
    </row>
    <row customHeight="1" ht="12.75" r="319" s="349">
      <c r="B319" s="348" t="n"/>
      <c r="C319" s="441" t="n"/>
      <c r="D319" s="439">
        <f>$D$13</f>
        <v/>
      </c>
      <c r="E319" s="539">
        <f>SUM(F319:G319)</f>
        <v/>
      </c>
      <c r="F319" s="539" t="n">
        <v>0</v>
      </c>
      <c r="G319" s="539" t="n">
        <v>0</v>
      </c>
      <c r="H319" s="568" t="n">
        <v>0</v>
      </c>
      <c r="I319" s="569" t="n">
        <v>0</v>
      </c>
    </row>
    <row customHeight="1" ht="12.75" r="320" s="349">
      <c r="B320" s="348" t="inlineStr">
        <is>
          <t>PL</t>
        </is>
      </c>
      <c r="C320" s="488" t="inlineStr">
        <is>
          <t>Poland</t>
        </is>
      </c>
      <c r="D320" s="489">
        <f>$D$12</f>
        <v/>
      </c>
      <c r="E320" s="490">
        <f>SUM(F320:G320)</f>
        <v/>
      </c>
      <c r="F320" s="490" t="n">
        <v>0</v>
      </c>
      <c r="G320" s="490" t="n">
        <v>0</v>
      </c>
      <c r="H320" s="568" t="n">
        <v>0</v>
      </c>
      <c r="I320" s="569" t="n">
        <v>0</v>
      </c>
    </row>
    <row customHeight="1" ht="12.75" r="321" s="349">
      <c r="B321" s="348" t="n"/>
      <c r="C321" s="441" t="n"/>
      <c r="D321" s="439">
        <f>$D$13</f>
        <v/>
      </c>
      <c r="E321" s="539">
        <f>SUM(F321:G321)</f>
        <v/>
      </c>
      <c r="F321" s="539" t="n">
        <v>0</v>
      </c>
      <c r="G321" s="539" t="n">
        <v>0</v>
      </c>
      <c r="H321" s="568" t="n">
        <v>0</v>
      </c>
      <c r="I321" s="569" t="n">
        <v>0</v>
      </c>
    </row>
    <row customHeight="1" ht="12.75" r="322" s="349">
      <c r="B322" s="348" t="inlineStr">
        <is>
          <t>PT</t>
        </is>
      </c>
      <c r="C322" s="488" t="inlineStr">
        <is>
          <t>Portugal</t>
        </is>
      </c>
      <c r="D322" s="489">
        <f>$D$12</f>
        <v/>
      </c>
      <c r="E322" s="490">
        <f>SUM(F322:G322)</f>
        <v/>
      </c>
      <c r="F322" s="490" t="n">
        <v>0</v>
      </c>
      <c r="G322" s="490" t="n">
        <v>0</v>
      </c>
      <c r="H322" s="568" t="n">
        <v>0</v>
      </c>
      <c r="I322" s="569" t="n">
        <v>0</v>
      </c>
    </row>
    <row customHeight="1" ht="12.75" r="323" s="349">
      <c r="B323" s="348" t="n"/>
      <c r="C323" s="441" t="n"/>
      <c r="D323" s="439">
        <f>$D$13</f>
        <v/>
      </c>
      <c r="E323" s="539">
        <f>SUM(F323:G323)</f>
        <v/>
      </c>
      <c r="F323" s="539" t="n">
        <v>0</v>
      </c>
      <c r="G323" s="539" t="n">
        <v>0</v>
      </c>
      <c r="H323" s="568" t="n">
        <v>0</v>
      </c>
      <c r="I323" s="569" t="n">
        <v>0</v>
      </c>
    </row>
    <row customHeight="1" ht="12.75" r="324" s="349">
      <c r="B324" s="348" t="inlineStr">
        <is>
          <t>PR</t>
        </is>
      </c>
      <c r="C324" s="488" t="inlineStr">
        <is>
          <t>Puerto Rico</t>
        </is>
      </c>
      <c r="D324" s="489">
        <f>$D$12</f>
        <v/>
      </c>
      <c r="E324" s="490">
        <f>SUM(F324:G324)</f>
        <v/>
      </c>
      <c r="F324" s="490" t="n">
        <v>0</v>
      </c>
      <c r="G324" s="490" t="n">
        <v>0</v>
      </c>
      <c r="H324" s="568" t="n">
        <v>0</v>
      </c>
      <c r="I324" s="569" t="n">
        <v>0</v>
      </c>
    </row>
    <row customHeight="1" ht="12.75" r="325" s="349">
      <c r="B325" s="348" t="n"/>
      <c r="C325" s="441" t="n"/>
      <c r="D325" s="439">
        <f>$D$13</f>
        <v/>
      </c>
      <c r="E325" s="539">
        <f>SUM(F325:G325)</f>
        <v/>
      </c>
      <c r="F325" s="539" t="n">
        <v>0</v>
      </c>
      <c r="G325" s="539" t="n">
        <v>0</v>
      </c>
      <c r="H325" s="568" t="n">
        <v>0</v>
      </c>
      <c r="I325" s="569" t="n">
        <v>0</v>
      </c>
    </row>
    <row customHeight="1" ht="12.75" r="326" s="349">
      <c r="B326" s="348" t="inlineStr">
        <is>
          <t>QA</t>
        </is>
      </c>
      <c r="C326" s="488" t="inlineStr">
        <is>
          <t>Qatar</t>
        </is>
      </c>
      <c r="D326" s="489">
        <f>$D$12</f>
        <v/>
      </c>
      <c r="E326" s="490">
        <f>SUM(F326:G326)</f>
        <v/>
      </c>
      <c r="F326" s="490" t="n">
        <v>0</v>
      </c>
      <c r="G326" s="490" t="n">
        <v>0</v>
      </c>
      <c r="H326" s="568" t="n">
        <v>0</v>
      </c>
      <c r="I326" s="569" t="n">
        <v>0</v>
      </c>
    </row>
    <row customHeight="1" ht="12.75" r="327" s="349">
      <c r="B327" s="348" t="n"/>
      <c r="C327" s="441" t="n"/>
      <c r="D327" s="439">
        <f>$D$13</f>
        <v/>
      </c>
      <c r="E327" s="539">
        <f>SUM(F327:G327)</f>
        <v/>
      </c>
      <c r="F327" s="539" t="n">
        <v>0</v>
      </c>
      <c r="G327" s="539" t="n">
        <v>0</v>
      </c>
      <c r="H327" s="568" t="n">
        <v>0</v>
      </c>
      <c r="I327" s="569" t="n">
        <v>0</v>
      </c>
    </row>
    <row customHeight="1" ht="12.75" r="328" s="349">
      <c r="B328" s="348" t="inlineStr">
        <is>
          <t>RO</t>
        </is>
      </c>
      <c r="C328" s="488" t="inlineStr">
        <is>
          <t>Romania</t>
        </is>
      </c>
      <c r="D328" s="489">
        <f>$D$12</f>
        <v/>
      </c>
      <c r="E328" s="490">
        <f>SUM(F328:G328)</f>
        <v/>
      </c>
      <c r="F328" s="490" t="n">
        <v>0</v>
      </c>
      <c r="G328" s="490" t="n">
        <v>0</v>
      </c>
      <c r="H328" s="568" t="n">
        <v>0</v>
      </c>
      <c r="I328" s="569" t="n">
        <v>0</v>
      </c>
    </row>
    <row customHeight="1" ht="12.75" r="329" s="349">
      <c r="B329" s="348" t="n"/>
      <c r="C329" s="441" t="n"/>
      <c r="D329" s="439">
        <f>$D$13</f>
        <v/>
      </c>
      <c r="E329" s="539">
        <f>SUM(F329:G329)</f>
        <v/>
      </c>
      <c r="F329" s="539" t="n">
        <v>0</v>
      </c>
      <c r="G329" s="539" t="n">
        <v>0</v>
      </c>
      <c r="H329" s="568" t="n">
        <v>0</v>
      </c>
      <c r="I329" s="569" t="n">
        <v>0</v>
      </c>
    </row>
    <row customHeight="1" ht="12.75" r="330" s="349">
      <c r="B330" s="348" t="inlineStr">
        <is>
          <t>RU</t>
        </is>
      </c>
      <c r="C330" s="488" t="inlineStr">
        <is>
          <t>Russian Federation</t>
        </is>
      </c>
      <c r="D330" s="489">
        <f>$D$12</f>
        <v/>
      </c>
      <c r="E330" s="490">
        <f>SUM(F330:G330)</f>
        <v/>
      </c>
      <c r="F330" s="490" t="n">
        <v>0</v>
      </c>
      <c r="G330" s="490" t="n">
        <v>0</v>
      </c>
      <c r="H330" s="568" t="n">
        <v>0</v>
      </c>
      <c r="I330" s="569" t="n">
        <v>0</v>
      </c>
    </row>
    <row customHeight="1" ht="12.75" r="331" s="349">
      <c r="B331" s="348" t="n"/>
      <c r="C331" s="441" t="n"/>
      <c r="D331" s="439">
        <f>$D$13</f>
        <v/>
      </c>
      <c r="E331" s="539">
        <f>SUM(F331:G331)</f>
        <v/>
      </c>
      <c r="F331" s="539" t="n">
        <v>0</v>
      </c>
      <c r="G331" s="539" t="n">
        <v>0</v>
      </c>
      <c r="H331" s="568" t="n">
        <v>0</v>
      </c>
      <c r="I331" s="569" t="n">
        <v>0</v>
      </c>
    </row>
    <row customHeight="1" ht="12.75" r="332" s="349">
      <c r="B332" s="348" t="inlineStr">
        <is>
          <t>RW</t>
        </is>
      </c>
      <c r="C332" s="488" t="inlineStr">
        <is>
          <t>Rwanda</t>
        </is>
      </c>
      <c r="D332" s="489">
        <f>$D$12</f>
        <v/>
      </c>
      <c r="E332" s="490">
        <f>SUM(F332:G332)</f>
        <v/>
      </c>
      <c r="F332" s="490" t="n">
        <v>0</v>
      </c>
      <c r="G332" s="490" t="n">
        <v>0</v>
      </c>
      <c r="H332" s="568" t="n">
        <v>0</v>
      </c>
      <c r="I332" s="569" t="n">
        <v>0</v>
      </c>
    </row>
    <row customHeight="1" ht="12.75" r="333" s="349">
      <c r="B333" s="348" t="n"/>
      <c r="C333" s="441" t="n"/>
      <c r="D333" s="439">
        <f>$D$13</f>
        <v/>
      </c>
      <c r="E333" s="539">
        <f>SUM(F333:G333)</f>
        <v/>
      </c>
      <c r="F333" s="539" t="n">
        <v>0</v>
      </c>
      <c r="G333" s="539" t="n">
        <v>0</v>
      </c>
      <c r="H333" s="568" t="n">
        <v>0</v>
      </c>
      <c r="I333" s="569" t="n">
        <v>0</v>
      </c>
    </row>
    <row customHeight="1" ht="12.75" r="334" s="349">
      <c r="B334" s="348" t="inlineStr">
        <is>
          <t>KN</t>
        </is>
      </c>
      <c r="C334" s="488" t="inlineStr">
        <is>
          <t>Saint Kitts and Nevis</t>
        </is>
      </c>
      <c r="D334" s="489">
        <f>$D$12</f>
        <v/>
      </c>
      <c r="E334" s="490">
        <f>SUM(F334:G334)</f>
        <v/>
      </c>
      <c r="F334" s="490" t="n">
        <v>0</v>
      </c>
      <c r="G334" s="490" t="n">
        <v>0</v>
      </c>
      <c r="H334" s="568" t="n">
        <v>0</v>
      </c>
      <c r="I334" s="569" t="n">
        <v>0</v>
      </c>
    </row>
    <row customHeight="1" ht="12.75" r="335" s="349">
      <c r="B335" s="348" t="n"/>
      <c r="C335" s="441" t="n"/>
      <c r="D335" s="439">
        <f>$D$13</f>
        <v/>
      </c>
      <c r="E335" s="539">
        <f>SUM(F335:G335)</f>
        <v/>
      </c>
      <c r="F335" s="539" t="n">
        <v>0</v>
      </c>
      <c r="G335" s="539" t="n">
        <v>0</v>
      </c>
      <c r="H335" s="568" t="n">
        <v>0</v>
      </c>
      <c r="I335" s="569" t="n">
        <v>0</v>
      </c>
    </row>
    <row customHeight="1" ht="12.75" r="336" s="349">
      <c r="B336" s="348" t="inlineStr">
        <is>
          <t>LC</t>
        </is>
      </c>
      <c r="C336" s="488" t="inlineStr">
        <is>
          <t>Saint Lucia</t>
        </is>
      </c>
      <c r="D336" s="489">
        <f>$D$12</f>
        <v/>
      </c>
      <c r="E336" s="490">
        <f>SUM(F336:G336)</f>
        <v/>
      </c>
      <c r="F336" s="490" t="n">
        <v>0</v>
      </c>
      <c r="G336" s="490" t="n">
        <v>0</v>
      </c>
      <c r="H336" s="568" t="n">
        <v>0</v>
      </c>
      <c r="I336" s="569" t="n">
        <v>0</v>
      </c>
    </row>
    <row customHeight="1" ht="12.75" r="337" s="349">
      <c r="B337" s="348" t="n"/>
      <c r="C337" s="441" t="n"/>
      <c r="D337" s="439">
        <f>$D$13</f>
        <v/>
      </c>
      <c r="E337" s="539">
        <f>SUM(F337:G337)</f>
        <v/>
      </c>
      <c r="F337" s="539" t="n">
        <v>0</v>
      </c>
      <c r="G337" s="539" t="n">
        <v>0</v>
      </c>
      <c r="H337" s="568" t="n">
        <v>0</v>
      </c>
      <c r="I337" s="569" t="n">
        <v>0</v>
      </c>
    </row>
    <row customHeight="1" ht="12.75" r="338" s="349">
      <c r="B338" s="348" t="inlineStr">
        <is>
          <t>VC</t>
        </is>
      </c>
      <c r="C338" s="488" t="inlineStr">
        <is>
          <t>Saint Vincent and the Grenadines</t>
        </is>
      </c>
      <c r="D338" s="489">
        <f>$D$12</f>
        <v/>
      </c>
      <c r="E338" s="490">
        <f>SUM(F338:G338)</f>
        <v/>
      </c>
      <c r="F338" s="490" t="n">
        <v>0</v>
      </c>
      <c r="G338" s="490" t="n">
        <v>0</v>
      </c>
      <c r="H338" s="568" t="n">
        <v>0</v>
      </c>
      <c r="I338" s="569" t="n">
        <v>0</v>
      </c>
    </row>
    <row customHeight="1" ht="12.75" r="339" s="349">
      <c r="B339" s="348" t="n"/>
      <c r="C339" s="441" t="n"/>
      <c r="D339" s="439">
        <f>$D$13</f>
        <v/>
      </c>
      <c r="E339" s="539">
        <f>SUM(F339:G339)</f>
        <v/>
      </c>
      <c r="F339" s="539" t="n">
        <v>0</v>
      </c>
      <c r="G339" s="539" t="n">
        <v>0</v>
      </c>
      <c r="H339" s="568" t="n">
        <v>0</v>
      </c>
      <c r="I339" s="569" t="n">
        <v>0</v>
      </c>
    </row>
    <row customHeight="1" ht="12.75" r="340" s="349">
      <c r="B340" s="348" t="inlineStr">
        <is>
          <t>WS</t>
        </is>
      </c>
      <c r="C340" s="488" t="inlineStr">
        <is>
          <t>Samoa</t>
        </is>
      </c>
      <c r="D340" s="489">
        <f>$D$12</f>
        <v/>
      </c>
      <c r="E340" s="490">
        <f>SUM(F340:G340)</f>
        <v/>
      </c>
      <c r="F340" s="490" t="n">
        <v>0</v>
      </c>
      <c r="G340" s="490" t="n">
        <v>0</v>
      </c>
      <c r="H340" s="568" t="n">
        <v>0</v>
      </c>
      <c r="I340" s="569" t="n">
        <v>0</v>
      </c>
    </row>
    <row customHeight="1" ht="12.75" r="341" s="349">
      <c r="B341" s="348" t="n"/>
      <c r="C341" s="441" t="n"/>
      <c r="D341" s="439">
        <f>$D$13</f>
        <v/>
      </c>
      <c r="E341" s="539">
        <f>SUM(F341:G341)</f>
        <v/>
      </c>
      <c r="F341" s="539" t="n">
        <v>0</v>
      </c>
      <c r="G341" s="539" t="n">
        <v>0</v>
      </c>
      <c r="H341" s="568" t="n">
        <v>0</v>
      </c>
      <c r="I341" s="569" t="n">
        <v>0</v>
      </c>
    </row>
    <row customHeight="1" ht="12.75" r="342" s="349">
      <c r="B342" s="348" t="inlineStr">
        <is>
          <t>SM</t>
        </is>
      </c>
      <c r="C342" s="488" t="inlineStr">
        <is>
          <t>San Marino</t>
        </is>
      </c>
      <c r="D342" s="489">
        <f>$D$12</f>
        <v/>
      </c>
      <c r="E342" s="490">
        <f>SUM(F342:G342)</f>
        <v/>
      </c>
      <c r="F342" s="490" t="n">
        <v>0</v>
      </c>
      <c r="G342" s="490" t="n">
        <v>0</v>
      </c>
      <c r="H342" s="568" t="n">
        <v>0</v>
      </c>
      <c r="I342" s="569" t="n">
        <v>0</v>
      </c>
    </row>
    <row customHeight="1" ht="12.75" r="343" s="349">
      <c r="B343" s="348" t="n"/>
      <c r="C343" s="441" t="n"/>
      <c r="D343" s="439">
        <f>$D$13</f>
        <v/>
      </c>
      <c r="E343" s="539">
        <f>SUM(F343:G343)</f>
        <v/>
      </c>
      <c r="F343" s="539" t="n">
        <v>0</v>
      </c>
      <c r="G343" s="539" t="n">
        <v>0</v>
      </c>
      <c r="H343" s="568" t="n">
        <v>0</v>
      </c>
      <c r="I343" s="569" t="n">
        <v>0</v>
      </c>
    </row>
    <row customHeight="1" ht="12.75" r="344" s="349">
      <c r="B344" s="348" t="inlineStr">
        <is>
          <t>ST</t>
        </is>
      </c>
      <c r="C344" s="488" t="inlineStr">
        <is>
          <t>Sao Tome and Principe</t>
        </is>
      </c>
      <c r="D344" s="489">
        <f>$D$12</f>
        <v/>
      </c>
      <c r="E344" s="490">
        <f>SUM(F344:G344)</f>
        <v/>
      </c>
      <c r="F344" s="490" t="n">
        <v>0</v>
      </c>
      <c r="G344" s="490" t="n">
        <v>0</v>
      </c>
      <c r="H344" s="568" t="n">
        <v>0</v>
      </c>
      <c r="I344" s="569" t="n">
        <v>0</v>
      </c>
    </row>
    <row customHeight="1" ht="12.75" r="345" s="349">
      <c r="B345" s="348" t="n"/>
      <c r="C345" s="441" t="n"/>
      <c r="D345" s="439">
        <f>$D$13</f>
        <v/>
      </c>
      <c r="E345" s="539">
        <f>SUM(F345:G345)</f>
        <v/>
      </c>
      <c r="F345" s="539" t="n">
        <v>0</v>
      </c>
      <c r="G345" s="539" t="n">
        <v>0</v>
      </c>
      <c r="H345" s="568" t="n">
        <v>0</v>
      </c>
      <c r="I345" s="569" t="n">
        <v>0</v>
      </c>
    </row>
    <row customHeight="1" ht="12.75" r="346" s="349">
      <c r="B346" s="348" t="inlineStr">
        <is>
          <t>SA</t>
        </is>
      </c>
      <c r="C346" s="488" t="inlineStr">
        <is>
          <t>Saudi Arabia</t>
        </is>
      </c>
      <c r="D346" s="489">
        <f>$D$12</f>
        <v/>
      </c>
      <c r="E346" s="490">
        <f>SUM(F346:G346)</f>
        <v/>
      </c>
      <c r="F346" s="490" t="n">
        <v>0</v>
      </c>
      <c r="G346" s="490" t="n">
        <v>0</v>
      </c>
      <c r="H346" s="568" t="n">
        <v>0</v>
      </c>
      <c r="I346" s="569" t="n">
        <v>0</v>
      </c>
    </row>
    <row customHeight="1" ht="12.75" r="347" s="349">
      <c r="B347" s="348" t="n"/>
      <c r="C347" s="441" t="n"/>
      <c r="D347" s="439">
        <f>$D$13</f>
        <v/>
      </c>
      <c r="E347" s="539">
        <f>SUM(F347:G347)</f>
        <v/>
      </c>
      <c r="F347" s="539" t="n">
        <v>0</v>
      </c>
      <c r="G347" s="539" t="n">
        <v>0</v>
      </c>
      <c r="H347" s="568" t="n">
        <v>0</v>
      </c>
      <c r="I347" s="569" t="n">
        <v>0</v>
      </c>
    </row>
    <row customHeight="1" ht="12.75" r="348" s="349">
      <c r="B348" s="348" t="inlineStr">
        <is>
          <t>SN</t>
        </is>
      </c>
      <c r="C348" s="488" t="inlineStr">
        <is>
          <t>Senegal</t>
        </is>
      </c>
      <c r="D348" s="489">
        <f>$D$12</f>
        <v/>
      </c>
      <c r="E348" s="490">
        <f>SUM(F348:G348)</f>
        <v/>
      </c>
      <c r="F348" s="490" t="n">
        <v>0</v>
      </c>
      <c r="G348" s="490" t="n">
        <v>0</v>
      </c>
      <c r="H348" s="568" t="n">
        <v>0</v>
      </c>
      <c r="I348" s="569" t="n">
        <v>0</v>
      </c>
    </row>
    <row customHeight="1" ht="12.75" r="349" s="349">
      <c r="B349" s="348" t="n"/>
      <c r="C349" s="441" t="n"/>
      <c r="D349" s="439">
        <f>$D$13</f>
        <v/>
      </c>
      <c r="E349" s="539">
        <f>SUM(F349:G349)</f>
        <v/>
      </c>
      <c r="F349" s="539" t="n">
        <v>0</v>
      </c>
      <c r="G349" s="539" t="n">
        <v>0</v>
      </c>
      <c r="H349" s="568" t="n">
        <v>0</v>
      </c>
      <c r="I349" s="569" t="n">
        <v>0</v>
      </c>
    </row>
    <row customHeight="1" ht="12.75" r="350" s="349">
      <c r="B350" s="348" t="inlineStr">
        <is>
          <t>RS</t>
        </is>
      </c>
      <c r="C350" s="488" t="inlineStr">
        <is>
          <t>Serbia</t>
        </is>
      </c>
      <c r="D350" s="489">
        <f>$D$12</f>
        <v/>
      </c>
      <c r="E350" s="490">
        <f>SUM(F350:G350)</f>
        <v/>
      </c>
      <c r="F350" s="490" t="n">
        <v>0</v>
      </c>
      <c r="G350" s="490" t="n">
        <v>0</v>
      </c>
      <c r="H350" s="568" t="n">
        <v>0</v>
      </c>
      <c r="I350" s="569" t="n">
        <v>0</v>
      </c>
    </row>
    <row customHeight="1" ht="12.75" r="351" s="349">
      <c r="B351" s="348" t="n"/>
      <c r="C351" s="441" t="n"/>
      <c r="D351" s="439">
        <f>$D$13</f>
        <v/>
      </c>
      <c r="E351" s="539">
        <f>SUM(F351:G351)</f>
        <v/>
      </c>
      <c r="F351" s="539" t="n">
        <v>0</v>
      </c>
      <c r="G351" s="539" t="n">
        <v>0</v>
      </c>
      <c r="H351" s="568" t="n">
        <v>0</v>
      </c>
      <c r="I351" s="569" t="n">
        <v>0</v>
      </c>
    </row>
    <row customHeight="1" ht="12.75" r="352" s="349">
      <c r="B352" s="348" t="inlineStr">
        <is>
          <t>SC</t>
        </is>
      </c>
      <c r="C352" s="488" t="inlineStr">
        <is>
          <t>Seychelles</t>
        </is>
      </c>
      <c r="D352" s="489">
        <f>$D$12</f>
        <v/>
      </c>
      <c r="E352" s="490">
        <f>SUM(F352:G352)</f>
        <v/>
      </c>
      <c r="F352" s="490" t="n">
        <v>0</v>
      </c>
      <c r="G352" s="490" t="n">
        <v>0</v>
      </c>
      <c r="H352" s="568" t="n">
        <v>0</v>
      </c>
      <c r="I352" s="569" t="n">
        <v>0</v>
      </c>
    </row>
    <row customHeight="1" ht="12.75" r="353" s="349">
      <c r="B353" s="348" t="n"/>
      <c r="C353" s="441" t="n"/>
      <c r="D353" s="439">
        <f>$D$13</f>
        <v/>
      </c>
      <c r="E353" s="539">
        <f>SUM(F353:G353)</f>
        <v/>
      </c>
      <c r="F353" s="539" t="n">
        <v>0</v>
      </c>
      <c r="G353" s="539" t="n">
        <v>0</v>
      </c>
      <c r="H353" s="568" t="n">
        <v>0</v>
      </c>
      <c r="I353" s="569" t="n">
        <v>0</v>
      </c>
    </row>
    <row customHeight="1" ht="12.75" r="354" s="349">
      <c r="B354" s="348" t="inlineStr">
        <is>
          <t>SL</t>
        </is>
      </c>
      <c r="C354" s="488" t="inlineStr">
        <is>
          <t>Sierra Leone</t>
        </is>
      </c>
      <c r="D354" s="489">
        <f>$D$12</f>
        <v/>
      </c>
      <c r="E354" s="490">
        <f>SUM(F354:G354)</f>
        <v/>
      </c>
      <c r="F354" s="490" t="n">
        <v>0</v>
      </c>
      <c r="G354" s="490" t="n">
        <v>0</v>
      </c>
      <c r="H354" s="568" t="n">
        <v>0</v>
      </c>
      <c r="I354" s="569" t="n">
        <v>0</v>
      </c>
    </row>
    <row customHeight="1" ht="12.75" r="355" s="349">
      <c r="B355" s="348" t="n"/>
      <c r="C355" s="441" t="n"/>
      <c r="D355" s="439">
        <f>$D$13</f>
        <v/>
      </c>
      <c r="E355" s="539">
        <f>SUM(F355:G355)</f>
        <v/>
      </c>
      <c r="F355" s="539" t="n">
        <v>0</v>
      </c>
      <c r="G355" s="539" t="n">
        <v>0</v>
      </c>
      <c r="H355" s="568" t="n">
        <v>0</v>
      </c>
      <c r="I355" s="569" t="n">
        <v>0</v>
      </c>
    </row>
    <row customHeight="1" ht="12.75" r="356" s="349">
      <c r="B356" s="348" t="inlineStr">
        <is>
          <t>SG</t>
        </is>
      </c>
      <c r="C356" s="488" t="inlineStr">
        <is>
          <t>Singapore</t>
        </is>
      </c>
      <c r="D356" s="489">
        <f>$D$12</f>
        <v/>
      </c>
      <c r="E356" s="490">
        <f>SUM(F356:G356)</f>
        <v/>
      </c>
      <c r="F356" s="490" t="n">
        <v>0</v>
      </c>
      <c r="G356" s="490" t="n">
        <v>0</v>
      </c>
      <c r="H356" s="568" t="n">
        <v>0</v>
      </c>
      <c r="I356" s="569" t="n">
        <v>0</v>
      </c>
    </row>
    <row customHeight="1" ht="12.75" r="357" s="349">
      <c r="B357" s="348" t="n"/>
      <c r="C357" s="441" t="n"/>
      <c r="D357" s="439">
        <f>$D$13</f>
        <v/>
      </c>
      <c r="E357" s="539">
        <f>SUM(F357:G357)</f>
        <v/>
      </c>
      <c r="F357" s="539" t="n">
        <v>0</v>
      </c>
      <c r="G357" s="539" t="n">
        <v>0</v>
      </c>
      <c r="H357" s="568" t="n">
        <v>0</v>
      </c>
      <c r="I357" s="569" t="n">
        <v>0</v>
      </c>
    </row>
    <row customHeight="1" ht="12.75" r="358" s="349">
      <c r="B358" s="348" t="inlineStr">
        <is>
          <t>SK</t>
        </is>
      </c>
      <c r="C358" s="488" t="inlineStr">
        <is>
          <t>Slovakia</t>
        </is>
      </c>
      <c r="D358" s="489">
        <f>$D$12</f>
        <v/>
      </c>
      <c r="E358" s="490">
        <f>SUM(F358:G358)</f>
        <v/>
      </c>
      <c r="F358" s="490" t="n">
        <v>0</v>
      </c>
      <c r="G358" s="490" t="n">
        <v>0</v>
      </c>
      <c r="H358" s="568" t="n">
        <v>0</v>
      </c>
      <c r="I358" s="569" t="n">
        <v>0</v>
      </c>
    </row>
    <row customHeight="1" ht="12.75" r="359" s="349">
      <c r="B359" s="348" t="n"/>
      <c r="C359" s="441" t="n"/>
      <c r="D359" s="439">
        <f>$D$13</f>
        <v/>
      </c>
      <c r="E359" s="539">
        <f>SUM(F359:G359)</f>
        <v/>
      </c>
      <c r="F359" s="539" t="n">
        <v>0</v>
      </c>
      <c r="G359" s="539" t="n">
        <v>0</v>
      </c>
      <c r="H359" s="568" t="n">
        <v>0</v>
      </c>
      <c r="I359" s="569" t="n">
        <v>0</v>
      </c>
    </row>
    <row customHeight="1" ht="12.75" r="360" s="349">
      <c r="B360" s="348" t="inlineStr">
        <is>
          <t>SI</t>
        </is>
      </c>
      <c r="C360" s="488" t="inlineStr">
        <is>
          <t>Slovenia</t>
        </is>
      </c>
      <c r="D360" s="489">
        <f>$D$12</f>
        <v/>
      </c>
      <c r="E360" s="490">
        <f>SUM(F360:G360)</f>
        <v/>
      </c>
      <c r="F360" s="490" t="n">
        <v>0</v>
      </c>
      <c r="G360" s="490" t="n">
        <v>0</v>
      </c>
      <c r="H360" s="568" t="n">
        <v>0</v>
      </c>
      <c r="I360" s="569" t="n">
        <v>0</v>
      </c>
    </row>
    <row customHeight="1" ht="12.75" r="361" s="349">
      <c r="B361" s="348" t="n"/>
      <c r="C361" s="441" t="n"/>
      <c r="D361" s="439">
        <f>$D$13</f>
        <v/>
      </c>
      <c r="E361" s="539">
        <f>SUM(F361:G361)</f>
        <v/>
      </c>
      <c r="F361" s="539" t="n">
        <v>0</v>
      </c>
      <c r="G361" s="539" t="n">
        <v>0</v>
      </c>
      <c r="H361" s="568" t="n">
        <v>0</v>
      </c>
      <c r="I361" s="569" t="n">
        <v>0</v>
      </c>
    </row>
    <row customHeight="1" ht="12.75" r="362" s="349">
      <c r="B362" s="348" t="inlineStr">
        <is>
          <t>SB</t>
        </is>
      </c>
      <c r="C362" s="488" t="inlineStr">
        <is>
          <t>Solomon Islands</t>
        </is>
      </c>
      <c r="D362" s="489">
        <f>$D$12</f>
        <v/>
      </c>
      <c r="E362" s="490">
        <f>SUM(F362:G362)</f>
        <v/>
      </c>
      <c r="F362" s="490" t="n">
        <v>0</v>
      </c>
      <c r="G362" s="490" t="n">
        <v>0</v>
      </c>
      <c r="H362" s="568" t="n">
        <v>0</v>
      </c>
      <c r="I362" s="569" t="n">
        <v>0</v>
      </c>
    </row>
    <row customHeight="1" ht="12.75" r="363" s="349">
      <c r="B363" s="348" t="n"/>
      <c r="C363" s="441" t="n"/>
      <c r="D363" s="439">
        <f>$D$13</f>
        <v/>
      </c>
      <c r="E363" s="539">
        <f>SUM(F363:G363)</f>
        <v/>
      </c>
      <c r="F363" s="539" t="n">
        <v>0</v>
      </c>
      <c r="G363" s="539" t="n">
        <v>0</v>
      </c>
      <c r="H363" s="568" t="n">
        <v>0</v>
      </c>
      <c r="I363" s="569" t="n">
        <v>0</v>
      </c>
    </row>
    <row customHeight="1" ht="12.75" r="364" s="349">
      <c r="B364" s="348" t="inlineStr">
        <is>
          <t>SO</t>
        </is>
      </c>
      <c r="C364" s="488" t="inlineStr">
        <is>
          <t>Somalia</t>
        </is>
      </c>
      <c r="D364" s="489">
        <f>$D$12</f>
        <v/>
      </c>
      <c r="E364" s="490">
        <f>SUM(F364:G364)</f>
        <v/>
      </c>
      <c r="F364" s="490" t="n">
        <v>0</v>
      </c>
      <c r="G364" s="490" t="n">
        <v>0</v>
      </c>
      <c r="H364" s="568" t="n">
        <v>0</v>
      </c>
      <c r="I364" s="569" t="n">
        <v>0</v>
      </c>
    </row>
    <row customHeight="1" ht="12.75" r="365" s="349">
      <c r="B365" s="348" t="n"/>
      <c r="C365" s="441" t="n"/>
      <c r="D365" s="439">
        <f>$D$13</f>
        <v/>
      </c>
      <c r="E365" s="539">
        <f>SUM(F365:G365)</f>
        <v/>
      </c>
      <c r="F365" s="539" t="n">
        <v>0</v>
      </c>
      <c r="G365" s="539" t="n">
        <v>0</v>
      </c>
      <c r="H365" s="568" t="n">
        <v>0</v>
      </c>
      <c r="I365" s="569" t="n">
        <v>0</v>
      </c>
    </row>
    <row customHeight="1" ht="12.75" r="366" s="349">
      <c r="B366" s="348" t="inlineStr">
        <is>
          <t>ZA</t>
        </is>
      </c>
      <c r="C366" s="488" t="inlineStr">
        <is>
          <t>South Africa</t>
        </is>
      </c>
      <c r="D366" s="489">
        <f>$D$12</f>
        <v/>
      </c>
      <c r="E366" s="490">
        <f>SUM(F366:G366)</f>
        <v/>
      </c>
      <c r="F366" s="490" t="n">
        <v>0</v>
      </c>
      <c r="G366" s="490" t="n">
        <v>0</v>
      </c>
      <c r="H366" s="568" t="n">
        <v>0</v>
      </c>
      <c r="I366" s="569" t="n">
        <v>0</v>
      </c>
    </row>
    <row customHeight="1" ht="12.75" r="367" s="349">
      <c r="B367" s="348" t="n"/>
      <c r="C367" s="441" t="n"/>
      <c r="D367" s="439">
        <f>$D$13</f>
        <v/>
      </c>
      <c r="E367" s="539">
        <f>SUM(F367:G367)</f>
        <v/>
      </c>
      <c r="F367" s="539" t="n">
        <v>0</v>
      </c>
      <c r="G367" s="539" t="n">
        <v>0</v>
      </c>
      <c r="H367" s="568" t="n">
        <v>0</v>
      </c>
      <c r="I367" s="569" t="n">
        <v>0</v>
      </c>
    </row>
    <row customHeight="1" ht="12.75" r="368" s="349">
      <c r="B368" s="348" t="inlineStr">
        <is>
          <t>ES</t>
        </is>
      </c>
      <c r="C368" s="488" t="inlineStr">
        <is>
          <t>Spain</t>
        </is>
      </c>
      <c r="D368" s="489">
        <f>$D$12</f>
        <v/>
      </c>
      <c r="E368" s="490">
        <f>SUM(F368:G368)</f>
        <v/>
      </c>
      <c r="F368" s="490" t="n">
        <v>0</v>
      </c>
      <c r="G368" s="490" t="n">
        <v>0</v>
      </c>
      <c r="H368" s="568" t="n">
        <v>0</v>
      </c>
      <c r="I368" s="569" t="n">
        <v>0</v>
      </c>
    </row>
    <row customHeight="1" ht="12.75" r="369" s="349">
      <c r="B369" s="348" t="n"/>
      <c r="C369" s="441" t="n"/>
      <c r="D369" s="439">
        <f>$D$13</f>
        <v/>
      </c>
      <c r="E369" s="539">
        <f>SUM(F369:G369)</f>
        <v/>
      </c>
      <c r="F369" s="539" t="n">
        <v>0</v>
      </c>
      <c r="G369" s="539" t="n">
        <v>0</v>
      </c>
      <c r="H369" s="568" t="n">
        <v>0</v>
      </c>
      <c r="I369" s="569" t="n">
        <v>0</v>
      </c>
    </row>
    <row customHeight="1" ht="12.75" r="370" s="349">
      <c r="B370" s="348" t="inlineStr">
        <is>
          <t>LK</t>
        </is>
      </c>
      <c r="C370" s="488" t="inlineStr">
        <is>
          <t>Sri Lanka</t>
        </is>
      </c>
      <c r="D370" s="489">
        <f>$D$12</f>
        <v/>
      </c>
      <c r="E370" s="490">
        <f>SUM(F370:G370)</f>
        <v/>
      </c>
      <c r="F370" s="490" t="n">
        <v>0</v>
      </c>
      <c r="G370" s="490" t="n">
        <v>0</v>
      </c>
      <c r="H370" s="568" t="n">
        <v>0</v>
      </c>
      <c r="I370" s="569" t="n">
        <v>0</v>
      </c>
    </row>
    <row customHeight="1" ht="12.75" r="371" s="349">
      <c r="B371" s="348" t="n"/>
      <c r="C371" s="441" t="n"/>
      <c r="D371" s="439">
        <f>$D$13</f>
        <v/>
      </c>
      <c r="E371" s="539">
        <f>SUM(F371:G371)</f>
        <v/>
      </c>
      <c r="F371" s="539" t="n">
        <v>0</v>
      </c>
      <c r="G371" s="539" t="n">
        <v>0</v>
      </c>
      <c r="H371" s="568" t="n">
        <v>0</v>
      </c>
      <c r="I371" s="569" t="n">
        <v>0</v>
      </c>
    </row>
    <row customHeight="1" ht="12.75" r="372" s="349">
      <c r="B372" s="348" t="inlineStr">
        <is>
          <t>SD</t>
        </is>
      </c>
      <c r="C372" s="488" t="inlineStr">
        <is>
          <t>Sudan</t>
        </is>
      </c>
      <c r="D372" s="489">
        <f>$D$12</f>
        <v/>
      </c>
      <c r="E372" s="490">
        <f>SUM(F372:G372)</f>
        <v/>
      </c>
      <c r="F372" s="490" t="n">
        <v>0</v>
      </c>
      <c r="G372" s="490" t="n">
        <v>0</v>
      </c>
      <c r="H372" s="568" t="n">
        <v>0</v>
      </c>
      <c r="I372" s="569" t="n">
        <v>0</v>
      </c>
    </row>
    <row customHeight="1" ht="12.75" r="373" s="349">
      <c r="B373" s="348" t="n"/>
      <c r="C373" s="441" t="n"/>
      <c r="D373" s="439">
        <f>$D$13</f>
        <v/>
      </c>
      <c r="E373" s="539">
        <f>SUM(F373:G373)</f>
        <v/>
      </c>
      <c r="F373" s="539" t="n">
        <v>0</v>
      </c>
      <c r="G373" s="539" t="n">
        <v>0</v>
      </c>
      <c r="H373" s="568" t="n">
        <v>0</v>
      </c>
      <c r="I373" s="569" t="n">
        <v>0</v>
      </c>
    </row>
    <row customHeight="1" ht="12.75" r="374" s="349">
      <c r="B374" s="348" t="inlineStr">
        <is>
          <t>SR</t>
        </is>
      </c>
      <c r="C374" s="488" t="inlineStr">
        <is>
          <t>Suriname</t>
        </is>
      </c>
      <c r="D374" s="489">
        <f>$D$12</f>
        <v/>
      </c>
      <c r="E374" s="490">
        <f>SUM(F374:G374)</f>
        <v/>
      </c>
      <c r="F374" s="490" t="n">
        <v>0</v>
      </c>
      <c r="G374" s="490" t="n">
        <v>0</v>
      </c>
      <c r="H374" s="568" t="n">
        <v>0</v>
      </c>
      <c r="I374" s="569" t="n">
        <v>0</v>
      </c>
    </row>
    <row customHeight="1" ht="12.75" r="375" s="349">
      <c r="B375" s="348" t="n"/>
      <c r="C375" s="441" t="n"/>
      <c r="D375" s="439">
        <f>$D$13</f>
        <v/>
      </c>
      <c r="E375" s="539">
        <f>SUM(F375:G375)</f>
        <v/>
      </c>
      <c r="F375" s="539" t="n">
        <v>0</v>
      </c>
      <c r="G375" s="539" t="n">
        <v>0</v>
      </c>
      <c r="H375" s="568" t="n">
        <v>0</v>
      </c>
      <c r="I375" s="569" t="n">
        <v>0</v>
      </c>
    </row>
    <row customHeight="1" ht="12.75" r="376" s="349">
      <c r="B376" s="348" t="inlineStr">
        <is>
          <t>SZ</t>
        </is>
      </c>
      <c r="C376" s="488" t="inlineStr">
        <is>
          <t>Swaziland</t>
        </is>
      </c>
      <c r="D376" s="489">
        <f>$D$12</f>
        <v/>
      </c>
      <c r="E376" s="490">
        <f>SUM(F376:G376)</f>
        <v/>
      </c>
      <c r="F376" s="490" t="n">
        <v>0</v>
      </c>
      <c r="G376" s="490" t="n">
        <v>0</v>
      </c>
      <c r="H376" s="568" t="n">
        <v>0</v>
      </c>
      <c r="I376" s="569" t="n">
        <v>0</v>
      </c>
    </row>
    <row customHeight="1" ht="12.75" r="377" s="349">
      <c r="B377" s="348" t="n"/>
      <c r="C377" s="441" t="n"/>
      <c r="D377" s="439">
        <f>$D$13</f>
        <v/>
      </c>
      <c r="E377" s="539">
        <f>SUM(F377:G377)</f>
        <v/>
      </c>
      <c r="F377" s="539" t="n">
        <v>0</v>
      </c>
      <c r="G377" s="539" t="n">
        <v>0</v>
      </c>
      <c r="H377" s="568" t="n">
        <v>0</v>
      </c>
      <c r="I377" s="569" t="n">
        <v>0</v>
      </c>
    </row>
    <row customHeight="1" ht="12.75" r="378" s="349">
      <c r="B378" s="348" t="inlineStr">
        <is>
          <t>SE</t>
        </is>
      </c>
      <c r="C378" s="488" t="inlineStr">
        <is>
          <t>Sweden</t>
        </is>
      </c>
      <c r="D378" s="489">
        <f>$D$12</f>
        <v/>
      </c>
      <c r="E378" s="490">
        <f>SUM(F378:G378)</f>
        <v/>
      </c>
      <c r="F378" s="490" t="n">
        <v>0</v>
      </c>
      <c r="G378" s="490" t="n">
        <v>0</v>
      </c>
      <c r="H378" s="568" t="n">
        <v>0</v>
      </c>
      <c r="I378" s="569" t="n">
        <v>0</v>
      </c>
    </row>
    <row customHeight="1" ht="12.75" r="379" s="349">
      <c r="B379" s="348" t="n"/>
      <c r="C379" s="441" t="n"/>
      <c r="D379" s="439">
        <f>$D$13</f>
        <v/>
      </c>
      <c r="E379" s="539">
        <f>SUM(F379:G379)</f>
        <v/>
      </c>
      <c r="F379" s="539" t="n">
        <v>0</v>
      </c>
      <c r="G379" s="539" t="n">
        <v>0</v>
      </c>
      <c r="H379" s="568" t="n">
        <v>0</v>
      </c>
      <c r="I379" s="569" t="n">
        <v>0</v>
      </c>
    </row>
    <row customHeight="1" ht="12.75" r="380" s="349">
      <c r="B380" s="348" t="inlineStr">
        <is>
          <t>CH</t>
        </is>
      </c>
      <c r="C380" s="488" t="inlineStr">
        <is>
          <t>Switzerland</t>
        </is>
      </c>
      <c r="D380" s="489">
        <f>$D$12</f>
        <v/>
      </c>
      <c r="E380" s="490">
        <f>SUM(F380:G380)</f>
        <v/>
      </c>
      <c r="F380" s="490" t="n">
        <v>0</v>
      </c>
      <c r="G380" s="490" t="n">
        <v>0</v>
      </c>
      <c r="H380" s="568" t="n">
        <v>0</v>
      </c>
      <c r="I380" s="569" t="n">
        <v>0</v>
      </c>
    </row>
    <row customHeight="1" ht="12.75" r="381" s="349">
      <c r="B381" s="348" t="n"/>
      <c r="C381" s="441" t="n"/>
      <c r="D381" s="439">
        <f>$D$13</f>
        <v/>
      </c>
      <c r="E381" s="539">
        <f>SUM(F381:G381)</f>
        <v/>
      </c>
      <c r="F381" s="539" t="n">
        <v>0</v>
      </c>
      <c r="G381" s="539" t="n">
        <v>0</v>
      </c>
      <c r="H381" s="568" t="n">
        <v>0</v>
      </c>
      <c r="I381" s="569" t="n">
        <v>0</v>
      </c>
    </row>
    <row customHeight="1" ht="12.75" r="382" s="349">
      <c r="B382" s="348" t="inlineStr">
        <is>
          <t>SY</t>
        </is>
      </c>
      <c r="C382" s="488" t="inlineStr">
        <is>
          <t>Syrian Arab Republic</t>
        </is>
      </c>
      <c r="D382" s="489">
        <f>$D$12</f>
        <v/>
      </c>
      <c r="E382" s="490">
        <f>SUM(F382:G382)</f>
        <v/>
      </c>
      <c r="F382" s="490" t="n">
        <v>0</v>
      </c>
      <c r="G382" s="490" t="n">
        <v>0</v>
      </c>
      <c r="H382" s="568" t="n">
        <v>0</v>
      </c>
      <c r="I382" s="569" t="n">
        <v>0</v>
      </c>
    </row>
    <row customHeight="1" ht="12.75" r="383" s="349">
      <c r="B383" s="348" t="n"/>
      <c r="C383" s="441" t="n"/>
      <c r="D383" s="439">
        <f>$D$13</f>
        <v/>
      </c>
      <c r="E383" s="539">
        <f>SUM(F383:G383)</f>
        <v/>
      </c>
      <c r="F383" s="539" t="n">
        <v>0</v>
      </c>
      <c r="G383" s="539" t="n">
        <v>0</v>
      </c>
      <c r="H383" s="568" t="n">
        <v>0</v>
      </c>
      <c r="I383" s="569" t="n">
        <v>0</v>
      </c>
    </row>
    <row customHeight="1" ht="12.75" r="384" s="349">
      <c r="B384" s="348" t="inlineStr">
        <is>
          <t>TW</t>
        </is>
      </c>
      <c r="C384" s="488" t="inlineStr">
        <is>
          <t>Taiwan</t>
        </is>
      </c>
      <c r="D384" s="489">
        <f>$D$12</f>
        <v/>
      </c>
      <c r="E384" s="490">
        <f>SUM(F384:G384)</f>
        <v/>
      </c>
      <c r="F384" s="490" t="n">
        <v>0</v>
      </c>
      <c r="G384" s="490" t="n">
        <v>0</v>
      </c>
      <c r="H384" s="568" t="n">
        <v>0</v>
      </c>
      <c r="I384" s="569" t="n">
        <v>0</v>
      </c>
    </row>
    <row customHeight="1" ht="12.75" r="385" s="349">
      <c r="B385" s="348" t="n"/>
      <c r="C385" s="441" t="n"/>
      <c r="D385" s="439">
        <f>$D$13</f>
        <v/>
      </c>
      <c r="E385" s="539">
        <f>SUM(F385:G385)</f>
        <v/>
      </c>
      <c r="F385" s="539" t="n">
        <v>0</v>
      </c>
      <c r="G385" s="539" t="n">
        <v>0</v>
      </c>
      <c r="H385" s="568" t="n">
        <v>0</v>
      </c>
      <c r="I385" s="569" t="n">
        <v>0</v>
      </c>
    </row>
    <row customHeight="1" ht="12.75" r="386" s="349">
      <c r="B386" s="348" t="inlineStr">
        <is>
          <t>TJ</t>
        </is>
      </c>
      <c r="C386" s="488" t="inlineStr">
        <is>
          <t>Tajikistan</t>
        </is>
      </c>
      <c r="D386" s="489">
        <f>$D$12</f>
        <v/>
      </c>
      <c r="E386" s="490">
        <f>SUM(F386:G386)</f>
        <v/>
      </c>
      <c r="F386" s="490" t="n">
        <v>0</v>
      </c>
      <c r="G386" s="490" t="n">
        <v>0</v>
      </c>
      <c r="H386" s="568" t="n">
        <v>0</v>
      </c>
      <c r="I386" s="569" t="n">
        <v>0</v>
      </c>
    </row>
    <row customHeight="1" ht="12.75" r="387" s="349">
      <c r="B387" s="348" t="n"/>
      <c r="C387" s="441" t="n"/>
      <c r="D387" s="439">
        <f>$D$13</f>
        <v/>
      </c>
      <c r="E387" s="539">
        <f>SUM(F387:G387)</f>
        <v/>
      </c>
      <c r="F387" s="539" t="n">
        <v>0</v>
      </c>
      <c r="G387" s="539" t="n">
        <v>0</v>
      </c>
      <c r="H387" s="568" t="n">
        <v>0</v>
      </c>
      <c r="I387" s="569" t="n">
        <v>0</v>
      </c>
    </row>
    <row customHeight="1" ht="12.75" r="388" s="349">
      <c r="B388" s="348" t="inlineStr">
        <is>
          <t>TZ</t>
        </is>
      </c>
      <c r="C388" s="488" t="inlineStr">
        <is>
          <t>Tanzania</t>
        </is>
      </c>
      <c r="D388" s="489">
        <f>$D$12</f>
        <v/>
      </c>
      <c r="E388" s="490">
        <f>SUM(F388:G388)</f>
        <v/>
      </c>
      <c r="F388" s="490" t="n">
        <v>0</v>
      </c>
      <c r="G388" s="490" t="n">
        <v>0</v>
      </c>
      <c r="H388" s="568" t="n">
        <v>0</v>
      </c>
      <c r="I388" s="569" t="n">
        <v>0</v>
      </c>
    </row>
    <row customHeight="1" ht="12.75" r="389" s="349">
      <c r="B389" s="348" t="n"/>
      <c r="C389" s="441" t="n"/>
      <c r="D389" s="439">
        <f>$D$13</f>
        <v/>
      </c>
      <c r="E389" s="539">
        <f>SUM(F389:G389)</f>
        <v/>
      </c>
      <c r="F389" s="539" t="n">
        <v>0</v>
      </c>
      <c r="G389" s="539" t="n">
        <v>0</v>
      </c>
      <c r="H389" s="568" t="n">
        <v>0</v>
      </c>
      <c r="I389" s="569" t="n">
        <v>0</v>
      </c>
    </row>
    <row customHeight="1" ht="12.75" r="390" s="349">
      <c r="B390" s="348" t="inlineStr">
        <is>
          <t>TH</t>
        </is>
      </c>
      <c r="C390" s="488" t="inlineStr">
        <is>
          <t>Thailand</t>
        </is>
      </c>
      <c r="D390" s="489">
        <f>$D$12</f>
        <v/>
      </c>
      <c r="E390" s="490">
        <f>SUM(F390:G390)</f>
        <v/>
      </c>
      <c r="F390" s="490" t="n">
        <v>0</v>
      </c>
      <c r="G390" s="490" t="n">
        <v>0</v>
      </c>
      <c r="H390" s="568" t="n">
        <v>0</v>
      </c>
      <c r="I390" s="569" t="n">
        <v>0</v>
      </c>
    </row>
    <row customHeight="1" ht="12.75" r="391" s="349">
      <c r="B391" s="348" t="n"/>
      <c r="C391" s="441" t="n"/>
      <c r="D391" s="439">
        <f>$D$13</f>
        <v/>
      </c>
      <c r="E391" s="539">
        <f>SUM(F391:G391)</f>
        <v/>
      </c>
      <c r="F391" s="539" t="n">
        <v>0</v>
      </c>
      <c r="G391" s="539" t="n">
        <v>0</v>
      </c>
      <c r="H391" s="568" t="n">
        <v>0</v>
      </c>
      <c r="I391" s="569" t="n">
        <v>0</v>
      </c>
    </row>
    <row customHeight="1" ht="12.75" r="392" s="349">
      <c r="B392" s="348" t="inlineStr">
        <is>
          <t>TG</t>
        </is>
      </c>
      <c r="C392" s="488" t="inlineStr">
        <is>
          <t>Togo</t>
        </is>
      </c>
      <c r="D392" s="489">
        <f>$D$12</f>
        <v/>
      </c>
      <c r="E392" s="490">
        <f>SUM(F392:G392)</f>
        <v/>
      </c>
      <c r="F392" s="490" t="n">
        <v>0</v>
      </c>
      <c r="G392" s="490" t="n">
        <v>0</v>
      </c>
      <c r="H392" s="568" t="n">
        <v>0</v>
      </c>
      <c r="I392" s="569" t="n">
        <v>0</v>
      </c>
    </row>
    <row customHeight="1" ht="12.75" r="393" s="349">
      <c r="B393" s="348" t="n"/>
      <c r="C393" s="441" t="n"/>
      <c r="D393" s="439">
        <f>$D$13</f>
        <v/>
      </c>
      <c r="E393" s="539">
        <f>SUM(F393:G393)</f>
        <v/>
      </c>
      <c r="F393" s="539" t="n">
        <v>0</v>
      </c>
      <c r="G393" s="539" t="n">
        <v>0</v>
      </c>
      <c r="H393" s="568" t="n">
        <v>0</v>
      </c>
      <c r="I393" s="569" t="n">
        <v>0</v>
      </c>
    </row>
    <row customHeight="1" ht="12.75" r="394" s="349">
      <c r="B394" s="348" t="inlineStr">
        <is>
          <t>TO</t>
        </is>
      </c>
      <c r="C394" s="488" t="inlineStr">
        <is>
          <t>Tonga</t>
        </is>
      </c>
      <c r="D394" s="489">
        <f>$D$12</f>
        <v/>
      </c>
      <c r="E394" s="490">
        <f>SUM(F394:G394)</f>
        <v/>
      </c>
      <c r="F394" s="490" t="n">
        <v>0</v>
      </c>
      <c r="G394" s="490" t="n">
        <v>0</v>
      </c>
      <c r="H394" s="568" t="n">
        <v>0</v>
      </c>
      <c r="I394" s="569" t="n">
        <v>0</v>
      </c>
    </row>
    <row customHeight="1" ht="12.75" r="395" s="349">
      <c r="B395" s="348" t="n"/>
      <c r="C395" s="441" t="n"/>
      <c r="D395" s="439">
        <f>$D$13</f>
        <v/>
      </c>
      <c r="E395" s="539">
        <f>SUM(F395:G395)</f>
        <v/>
      </c>
      <c r="F395" s="539" t="n">
        <v>0</v>
      </c>
      <c r="G395" s="539" t="n">
        <v>0</v>
      </c>
      <c r="H395" s="568" t="n">
        <v>0</v>
      </c>
      <c r="I395" s="569" t="n">
        <v>0</v>
      </c>
    </row>
    <row customHeight="1" ht="12.75" r="396" s="349">
      <c r="B396" s="348" t="inlineStr">
        <is>
          <t>TT</t>
        </is>
      </c>
      <c r="C396" s="488" t="inlineStr">
        <is>
          <t>Trinidad and Tobago</t>
        </is>
      </c>
      <c r="D396" s="489">
        <f>$D$12</f>
        <v/>
      </c>
      <c r="E396" s="490">
        <f>SUM(F396:G396)</f>
        <v/>
      </c>
      <c r="F396" s="490" t="n">
        <v>0</v>
      </c>
      <c r="G396" s="490" t="n">
        <v>0</v>
      </c>
      <c r="H396" s="568" t="n">
        <v>0</v>
      </c>
      <c r="I396" s="569" t="n">
        <v>0</v>
      </c>
    </row>
    <row customHeight="1" ht="12.75" r="397" s="349">
      <c r="B397" s="348" t="n"/>
      <c r="C397" s="441" t="n"/>
      <c r="D397" s="439">
        <f>$D$13</f>
        <v/>
      </c>
      <c r="E397" s="539">
        <f>SUM(F397:G397)</f>
        <v/>
      </c>
      <c r="F397" s="539" t="n">
        <v>0</v>
      </c>
      <c r="G397" s="539" t="n">
        <v>0</v>
      </c>
      <c r="H397" s="568" t="n">
        <v>0</v>
      </c>
      <c r="I397" s="569" t="n">
        <v>0</v>
      </c>
    </row>
    <row customHeight="1" ht="12.75" r="398" s="349">
      <c r="B398" s="348" t="inlineStr">
        <is>
          <t>TN</t>
        </is>
      </c>
      <c r="C398" s="488" t="inlineStr">
        <is>
          <t>Tunisia</t>
        </is>
      </c>
      <c r="D398" s="489">
        <f>$D$12</f>
        <v/>
      </c>
      <c r="E398" s="490">
        <f>SUM(F398:G398)</f>
        <v/>
      </c>
      <c r="F398" s="490" t="n">
        <v>0</v>
      </c>
      <c r="G398" s="490" t="n">
        <v>0</v>
      </c>
      <c r="H398" s="568" t="n">
        <v>0</v>
      </c>
      <c r="I398" s="569" t="n">
        <v>0</v>
      </c>
    </row>
    <row customHeight="1" ht="12.75" r="399" s="349">
      <c r="B399" s="348" t="n"/>
      <c r="C399" s="441" t="n"/>
      <c r="D399" s="439">
        <f>$D$13</f>
        <v/>
      </c>
      <c r="E399" s="539">
        <f>SUM(F399:G399)</f>
        <v/>
      </c>
      <c r="F399" s="539" t="n">
        <v>0</v>
      </c>
      <c r="G399" s="539" t="n">
        <v>0</v>
      </c>
      <c r="H399" s="568" t="n">
        <v>0</v>
      </c>
      <c r="I399" s="569" t="n">
        <v>0</v>
      </c>
    </row>
    <row customHeight="1" ht="12.75" r="400" s="349">
      <c r="B400" s="348" t="inlineStr">
        <is>
          <t>TR</t>
        </is>
      </c>
      <c r="C400" s="488" t="inlineStr">
        <is>
          <t>Turkey</t>
        </is>
      </c>
      <c r="D400" s="489">
        <f>$D$12</f>
        <v/>
      </c>
      <c r="E400" s="490">
        <f>SUM(F400:G400)</f>
        <v/>
      </c>
      <c r="F400" s="490" t="n">
        <v>0</v>
      </c>
      <c r="G400" s="490" t="n">
        <v>0</v>
      </c>
      <c r="H400" s="568" t="n">
        <v>0</v>
      </c>
      <c r="I400" s="569" t="n">
        <v>0</v>
      </c>
    </row>
    <row customHeight="1" ht="12.75" r="401" s="349">
      <c r="B401" s="348" t="n"/>
      <c r="C401" s="441" t="n"/>
      <c r="D401" s="439">
        <f>$D$13</f>
        <v/>
      </c>
      <c r="E401" s="539">
        <f>SUM(F401:G401)</f>
        <v/>
      </c>
      <c r="F401" s="539" t="n">
        <v>0</v>
      </c>
      <c r="G401" s="539" t="n">
        <v>0</v>
      </c>
      <c r="H401" s="568" t="n">
        <v>0</v>
      </c>
      <c r="I401" s="569" t="n">
        <v>0</v>
      </c>
    </row>
    <row customHeight="1" ht="12.75" r="402" s="349">
      <c r="B402" s="348" t="inlineStr">
        <is>
          <t>TM</t>
        </is>
      </c>
      <c r="C402" s="488" t="inlineStr">
        <is>
          <t>Turkmenistan</t>
        </is>
      </c>
      <c r="D402" s="489">
        <f>$D$12</f>
        <v/>
      </c>
      <c r="E402" s="490">
        <f>SUM(F402:G402)</f>
        <v/>
      </c>
      <c r="F402" s="490" t="n">
        <v>0</v>
      </c>
      <c r="G402" s="490" t="n">
        <v>0</v>
      </c>
      <c r="H402" s="568" t="n">
        <v>0</v>
      </c>
      <c r="I402" s="569" t="n">
        <v>0</v>
      </c>
    </row>
    <row customHeight="1" ht="12.75" r="403" s="349">
      <c r="B403" s="348" t="n"/>
      <c r="C403" s="441" t="n"/>
      <c r="D403" s="439">
        <f>$D$13</f>
        <v/>
      </c>
      <c r="E403" s="539">
        <f>SUM(F403:G403)</f>
        <v/>
      </c>
      <c r="F403" s="539" t="n">
        <v>0</v>
      </c>
      <c r="G403" s="539" t="n">
        <v>0</v>
      </c>
      <c r="H403" s="568" t="n">
        <v>0</v>
      </c>
      <c r="I403" s="569" t="n">
        <v>0</v>
      </c>
    </row>
    <row customHeight="1" ht="12.75" r="404" s="349">
      <c r="B404" s="348" t="inlineStr">
        <is>
          <t>TV</t>
        </is>
      </c>
      <c r="C404" s="488" t="inlineStr">
        <is>
          <t>Tuvalu</t>
        </is>
      </c>
      <c r="D404" s="489">
        <f>$D$12</f>
        <v/>
      </c>
      <c r="E404" s="490">
        <f>SUM(F404:G404)</f>
        <v/>
      </c>
      <c r="F404" s="490" t="n">
        <v>0</v>
      </c>
      <c r="G404" s="490" t="n">
        <v>0</v>
      </c>
      <c r="H404" s="568" t="n">
        <v>0</v>
      </c>
      <c r="I404" s="569" t="n">
        <v>0</v>
      </c>
    </row>
    <row customHeight="1" ht="12.75" r="405" s="349">
      <c r="B405" s="348" t="n"/>
      <c r="C405" s="441" t="n"/>
      <c r="D405" s="439">
        <f>$D$13</f>
        <v/>
      </c>
      <c r="E405" s="539">
        <f>SUM(F405:G405)</f>
        <v/>
      </c>
      <c r="F405" s="539" t="n">
        <v>0</v>
      </c>
      <c r="G405" s="539" t="n">
        <v>0</v>
      </c>
      <c r="H405" s="568" t="n">
        <v>0</v>
      </c>
      <c r="I405" s="569" t="n">
        <v>0</v>
      </c>
    </row>
    <row customHeight="1" ht="12.75" r="406" s="349">
      <c r="B406" s="348" t="inlineStr">
        <is>
          <t>UG</t>
        </is>
      </c>
      <c r="C406" s="488" t="inlineStr">
        <is>
          <t>Uganda</t>
        </is>
      </c>
      <c r="D406" s="489">
        <f>$D$12</f>
        <v/>
      </c>
      <c r="E406" s="490">
        <f>SUM(F406:G406)</f>
        <v/>
      </c>
      <c r="F406" s="490" t="n">
        <v>0</v>
      </c>
      <c r="G406" s="490" t="n">
        <v>0</v>
      </c>
      <c r="H406" s="568" t="n">
        <v>0</v>
      </c>
      <c r="I406" s="569" t="n">
        <v>0</v>
      </c>
    </row>
    <row customHeight="1" ht="12.75" r="407" s="349">
      <c r="B407" s="348" t="n"/>
      <c r="C407" s="441" t="n"/>
      <c r="D407" s="439">
        <f>$D$13</f>
        <v/>
      </c>
      <c r="E407" s="539">
        <f>SUM(F407:G407)</f>
        <v/>
      </c>
      <c r="F407" s="539" t="n">
        <v>0</v>
      </c>
      <c r="G407" s="539" t="n">
        <v>0</v>
      </c>
      <c r="H407" s="568" t="n">
        <v>0</v>
      </c>
      <c r="I407" s="569" t="n">
        <v>0</v>
      </c>
    </row>
    <row customHeight="1" ht="12.75" r="408" s="349">
      <c r="B408" s="348" t="inlineStr">
        <is>
          <t>UA</t>
        </is>
      </c>
      <c r="C408" s="488" t="inlineStr">
        <is>
          <t>Ukraine</t>
        </is>
      </c>
      <c r="D408" s="489">
        <f>$D$12</f>
        <v/>
      </c>
      <c r="E408" s="490">
        <f>SUM(F408:G408)</f>
        <v/>
      </c>
      <c r="F408" s="490" t="n">
        <v>0</v>
      </c>
      <c r="G408" s="490" t="n">
        <v>0</v>
      </c>
      <c r="H408" s="568" t="n">
        <v>0</v>
      </c>
      <c r="I408" s="569" t="n">
        <v>0</v>
      </c>
    </row>
    <row customHeight="1" ht="12.75" r="409" s="349">
      <c r="B409" s="348" t="n"/>
      <c r="C409" s="441" t="n"/>
      <c r="D409" s="439">
        <f>$D$13</f>
        <v/>
      </c>
      <c r="E409" s="539">
        <f>SUM(F409:G409)</f>
        <v/>
      </c>
      <c r="F409" s="539" t="n">
        <v>0</v>
      </c>
      <c r="G409" s="539" t="n">
        <v>0</v>
      </c>
      <c r="H409" s="568" t="n">
        <v>0</v>
      </c>
      <c r="I409" s="569" t="n">
        <v>0</v>
      </c>
    </row>
    <row customHeight="1" ht="12.75" r="410" s="349">
      <c r="B410" s="348" t="inlineStr">
        <is>
          <t>AE</t>
        </is>
      </c>
      <c r="C410" s="488" t="inlineStr">
        <is>
          <t>United Arab Emirates</t>
        </is>
      </c>
      <c r="D410" s="489">
        <f>$D$12</f>
        <v/>
      </c>
      <c r="E410" s="490">
        <f>SUM(F410:G410)</f>
        <v/>
      </c>
      <c r="F410" s="490" t="n">
        <v>0</v>
      </c>
      <c r="G410" s="490" t="n">
        <v>0</v>
      </c>
      <c r="H410" s="568" t="n">
        <v>0</v>
      </c>
      <c r="I410" s="569" t="n">
        <v>0</v>
      </c>
    </row>
    <row customHeight="1" ht="12.75" r="411" s="349">
      <c r="B411" s="348" t="n"/>
      <c r="C411" s="441" t="n"/>
      <c r="D411" s="439">
        <f>$D$13</f>
        <v/>
      </c>
      <c r="E411" s="539">
        <f>SUM(F411:G411)</f>
        <v/>
      </c>
      <c r="F411" s="539" t="n">
        <v>0</v>
      </c>
      <c r="G411" s="539" t="n">
        <v>0</v>
      </c>
      <c r="H411" s="568" t="n">
        <v>0</v>
      </c>
      <c r="I411" s="569" t="n">
        <v>0</v>
      </c>
    </row>
    <row customHeight="1" ht="12.75" r="412" s="349">
      <c r="B412" s="348" t="inlineStr">
        <is>
          <t>UY</t>
        </is>
      </c>
      <c r="C412" s="488" t="inlineStr">
        <is>
          <t>Uruguay</t>
        </is>
      </c>
      <c r="D412" s="489">
        <f>$D$12</f>
        <v/>
      </c>
      <c r="E412" s="490">
        <f>SUM(F412:G412)</f>
        <v/>
      </c>
      <c r="F412" s="490" t="n">
        <v>0</v>
      </c>
      <c r="G412" s="490" t="n">
        <v>0</v>
      </c>
      <c r="H412" s="568" t="n">
        <v>0</v>
      </c>
      <c r="I412" s="569" t="n">
        <v>0</v>
      </c>
    </row>
    <row customHeight="1" ht="12.75" r="413" s="349">
      <c r="B413" s="348" t="n"/>
      <c r="C413" s="441" t="n"/>
      <c r="D413" s="439">
        <f>$D$13</f>
        <v/>
      </c>
      <c r="E413" s="539">
        <f>SUM(F413:G413)</f>
        <v/>
      </c>
      <c r="F413" s="539" t="n">
        <v>0</v>
      </c>
      <c r="G413" s="539" t="n">
        <v>0</v>
      </c>
      <c r="H413" s="568" t="n">
        <v>0</v>
      </c>
      <c r="I413" s="569" t="n">
        <v>0</v>
      </c>
    </row>
    <row customHeight="1" ht="12.75" r="414" s="349">
      <c r="B414" s="348" t="inlineStr">
        <is>
          <t>US</t>
        </is>
      </c>
      <c r="C414" s="488" t="inlineStr">
        <is>
          <t>USA</t>
        </is>
      </c>
      <c r="D414" s="489">
        <f>$D$12</f>
        <v/>
      </c>
      <c r="E414" s="490">
        <f>SUM(F414:G414)</f>
        <v/>
      </c>
      <c r="F414" s="490" t="n">
        <v>0</v>
      </c>
      <c r="G414" s="490" t="n">
        <v>0</v>
      </c>
      <c r="H414" s="568" t="n">
        <v>0</v>
      </c>
      <c r="I414" s="569" t="n">
        <v>0</v>
      </c>
    </row>
    <row customHeight="1" ht="12.75" r="415" s="349">
      <c r="B415" s="348" t="n"/>
      <c r="C415" s="441" t="n"/>
      <c r="D415" s="439">
        <f>$D$13</f>
        <v/>
      </c>
      <c r="E415" s="539">
        <f>SUM(F415:G415)</f>
        <v/>
      </c>
      <c r="F415" s="539" t="n">
        <v>0</v>
      </c>
      <c r="G415" s="539" t="n">
        <v>0</v>
      </c>
      <c r="H415" s="568" t="n">
        <v>0</v>
      </c>
      <c r="I415" s="569" t="n">
        <v>0</v>
      </c>
    </row>
    <row customHeight="1" ht="12.75" r="416" s="349">
      <c r="B416" s="348" t="inlineStr">
        <is>
          <t>UZ</t>
        </is>
      </c>
      <c r="C416" s="488" t="inlineStr">
        <is>
          <t>Uzbekistan</t>
        </is>
      </c>
      <c r="D416" s="489">
        <f>$D$12</f>
        <v/>
      </c>
      <c r="E416" s="490">
        <f>SUM(F416:G416)</f>
        <v/>
      </c>
      <c r="F416" s="490" t="n">
        <v>0</v>
      </c>
      <c r="G416" s="490" t="n">
        <v>0</v>
      </c>
      <c r="H416" s="568" t="n">
        <v>0</v>
      </c>
      <c r="I416" s="569" t="n">
        <v>0</v>
      </c>
    </row>
    <row customHeight="1" ht="12.75" r="417" s="349">
      <c r="B417" s="348" t="n"/>
      <c r="C417" s="441" t="n"/>
      <c r="D417" s="439">
        <f>$D$13</f>
        <v/>
      </c>
      <c r="E417" s="539">
        <f>SUM(F417:G417)</f>
        <v/>
      </c>
      <c r="F417" s="539" t="n">
        <v>0</v>
      </c>
      <c r="G417" s="539" t="n">
        <v>0</v>
      </c>
      <c r="H417" s="568" t="n">
        <v>0</v>
      </c>
      <c r="I417" s="569" t="n">
        <v>0</v>
      </c>
    </row>
    <row customHeight="1" ht="12.75" r="418" s="349">
      <c r="B418" s="348" t="inlineStr">
        <is>
          <t>VU</t>
        </is>
      </c>
      <c r="C418" s="488" t="inlineStr">
        <is>
          <t>Vanuatu</t>
        </is>
      </c>
      <c r="D418" s="489">
        <f>$D$12</f>
        <v/>
      </c>
      <c r="E418" s="490">
        <f>SUM(F418:G418)</f>
        <v/>
      </c>
      <c r="F418" s="490" t="n">
        <v>0</v>
      </c>
      <c r="G418" s="490" t="n">
        <v>0</v>
      </c>
      <c r="H418" s="568" t="n">
        <v>0</v>
      </c>
      <c r="I418" s="569" t="n">
        <v>0</v>
      </c>
    </row>
    <row customHeight="1" ht="12.75" r="419" s="349">
      <c r="B419" s="348" t="n"/>
      <c r="C419" s="441" t="n"/>
      <c r="D419" s="439">
        <f>$D$13</f>
        <v/>
      </c>
      <c r="E419" s="539">
        <f>SUM(F419:G419)</f>
        <v/>
      </c>
      <c r="F419" s="539" t="n">
        <v>0</v>
      </c>
      <c r="G419" s="539" t="n">
        <v>0</v>
      </c>
      <c r="H419" s="568" t="n">
        <v>0</v>
      </c>
      <c r="I419" s="569" t="n">
        <v>0</v>
      </c>
    </row>
    <row customHeight="1" ht="12.75" r="420" s="349">
      <c r="B420" s="348" t="inlineStr">
        <is>
          <t>VA</t>
        </is>
      </c>
      <c r="C420" s="488" t="inlineStr">
        <is>
          <t>Vatican City State</t>
        </is>
      </c>
      <c r="D420" s="489">
        <f>$D$12</f>
        <v/>
      </c>
      <c r="E420" s="490">
        <f>SUM(F420:G420)</f>
        <v/>
      </c>
      <c r="F420" s="490" t="n">
        <v>0</v>
      </c>
      <c r="G420" s="490" t="n">
        <v>0</v>
      </c>
      <c r="H420" s="568" t="n">
        <v>0</v>
      </c>
      <c r="I420" s="569" t="n">
        <v>0</v>
      </c>
    </row>
    <row customHeight="1" ht="12.75" r="421" s="349">
      <c r="B421" s="348" t="n"/>
      <c r="C421" s="441" t="n"/>
      <c r="D421" s="439">
        <f>$D$13</f>
        <v/>
      </c>
      <c r="E421" s="539">
        <f>SUM(F421:G421)</f>
        <v/>
      </c>
      <c r="F421" s="539" t="n">
        <v>0</v>
      </c>
      <c r="G421" s="539" t="n">
        <v>0</v>
      </c>
      <c r="H421" s="568" t="n">
        <v>0</v>
      </c>
      <c r="I421" s="569" t="n">
        <v>0</v>
      </c>
    </row>
    <row customHeight="1" ht="12.75" r="422" s="349">
      <c r="B422" s="348" t="inlineStr">
        <is>
          <t>VE</t>
        </is>
      </c>
      <c r="C422" s="488" t="inlineStr">
        <is>
          <t>Venezuela</t>
        </is>
      </c>
      <c r="D422" s="489">
        <f>$D$12</f>
        <v/>
      </c>
      <c r="E422" s="490">
        <f>SUM(F422:G422)</f>
        <v/>
      </c>
      <c r="F422" s="490" t="n">
        <v>0</v>
      </c>
      <c r="G422" s="490" t="n">
        <v>0</v>
      </c>
      <c r="H422" s="568" t="n">
        <v>0</v>
      </c>
      <c r="I422" s="569" t="n">
        <v>0</v>
      </c>
    </row>
    <row customHeight="1" ht="12.75" r="423" s="349">
      <c r="B423" s="348" t="n"/>
      <c r="C423" s="441" t="n"/>
      <c r="D423" s="439">
        <f>$D$13</f>
        <v/>
      </c>
      <c r="E423" s="539">
        <f>SUM(F423:G423)</f>
        <v/>
      </c>
      <c r="F423" s="539" t="n">
        <v>0</v>
      </c>
      <c r="G423" s="539" t="n">
        <v>0</v>
      </c>
      <c r="H423" s="568" t="n">
        <v>0</v>
      </c>
      <c r="I423" s="569" t="n">
        <v>0</v>
      </c>
    </row>
    <row customHeight="1" ht="12.75" r="424" s="349">
      <c r="B424" s="348" t="inlineStr">
        <is>
          <t>VN</t>
        </is>
      </c>
      <c r="C424" s="488" t="inlineStr">
        <is>
          <t>Viet Nam</t>
        </is>
      </c>
      <c r="D424" s="489">
        <f>$D$12</f>
        <v/>
      </c>
      <c r="E424" s="490">
        <f>SUM(F424:G424)</f>
        <v/>
      </c>
      <c r="F424" s="490" t="n">
        <v>0</v>
      </c>
      <c r="G424" s="490" t="n">
        <v>0</v>
      </c>
      <c r="H424" s="568" t="n">
        <v>0</v>
      </c>
      <c r="I424" s="569" t="n">
        <v>0</v>
      </c>
    </row>
    <row customHeight="1" ht="12.75" r="425" s="349">
      <c r="B425" s="348" t="n"/>
      <c r="C425" s="441" t="n"/>
      <c r="D425" s="439">
        <f>$D$13</f>
        <v/>
      </c>
      <c r="E425" s="539">
        <f>SUM(F425:G425)</f>
        <v/>
      </c>
      <c r="F425" s="539" t="n">
        <v>0</v>
      </c>
      <c r="G425" s="539" t="n">
        <v>0</v>
      </c>
      <c r="H425" s="568" t="n">
        <v>0</v>
      </c>
      <c r="I425" s="569" t="n">
        <v>0</v>
      </c>
    </row>
    <row customHeight="1" ht="12.75" r="426" s="349">
      <c r="B426" s="348" t="inlineStr">
        <is>
          <t>EH</t>
        </is>
      </c>
      <c r="C426" s="488" t="inlineStr">
        <is>
          <t>Western Sahara</t>
        </is>
      </c>
      <c r="D426" s="489">
        <f>$D$12</f>
        <v/>
      </c>
      <c r="E426" s="490">
        <f>SUM(F426:G426)</f>
        <v/>
      </c>
      <c r="F426" s="490" t="n">
        <v>0</v>
      </c>
      <c r="G426" s="490" t="n">
        <v>0</v>
      </c>
      <c r="H426" s="568" t="n">
        <v>0</v>
      </c>
      <c r="I426" s="569" t="n">
        <v>0</v>
      </c>
    </row>
    <row customHeight="1" ht="12.75" r="427" s="349">
      <c r="B427" s="348" t="n"/>
      <c r="C427" s="441" t="n"/>
      <c r="D427" s="439">
        <f>$D$13</f>
        <v/>
      </c>
      <c r="E427" s="539">
        <f>SUM(F427:G427)</f>
        <v/>
      </c>
      <c r="F427" s="539" t="n">
        <v>0</v>
      </c>
      <c r="G427" s="539" t="n">
        <v>0</v>
      </c>
      <c r="H427" s="568" t="n">
        <v>0</v>
      </c>
      <c r="I427" s="569" t="n">
        <v>0</v>
      </c>
    </row>
    <row customHeight="1" ht="12.75" r="428" s="349">
      <c r="B428" s="348" t="inlineStr">
        <is>
          <t>YE</t>
        </is>
      </c>
      <c r="C428" s="488" t="inlineStr">
        <is>
          <t>Yemen</t>
        </is>
      </c>
      <c r="D428" s="489">
        <f>$D$12</f>
        <v/>
      </c>
      <c r="E428" s="490">
        <f>SUM(F428:G428)</f>
        <v/>
      </c>
      <c r="F428" s="490" t="n">
        <v>0</v>
      </c>
      <c r="G428" s="490" t="n">
        <v>0</v>
      </c>
      <c r="H428" s="568" t="n">
        <v>0</v>
      </c>
      <c r="I428" s="569" t="n">
        <v>0</v>
      </c>
    </row>
    <row customHeight="1" ht="12.75" r="429" s="349">
      <c r="B429" s="348" t="n"/>
      <c r="C429" s="441" t="n"/>
      <c r="D429" s="439">
        <f>$D$13</f>
        <v/>
      </c>
      <c r="E429" s="539">
        <f>SUM(F429:G429)</f>
        <v/>
      </c>
      <c r="F429" s="539" t="n">
        <v>0</v>
      </c>
      <c r="G429" s="539" t="n">
        <v>0</v>
      </c>
      <c r="H429" s="568" t="n">
        <v>0</v>
      </c>
      <c r="I429" s="569" t="n">
        <v>0</v>
      </c>
    </row>
    <row customHeight="1" ht="12.75" r="430" s="349">
      <c r="B430" s="348" t="inlineStr">
        <is>
          <t>ZM</t>
        </is>
      </c>
      <c r="C430" s="488" t="inlineStr">
        <is>
          <t>Zambia</t>
        </is>
      </c>
      <c r="D430" s="489">
        <f>$D$12</f>
        <v/>
      </c>
      <c r="E430" s="490">
        <f>SUM(F430:G430)</f>
        <v/>
      </c>
      <c r="F430" s="490" t="n">
        <v>0</v>
      </c>
      <c r="G430" s="490" t="n">
        <v>0</v>
      </c>
      <c r="H430" s="568" t="n">
        <v>0</v>
      </c>
      <c r="I430" s="569" t="n">
        <v>0</v>
      </c>
    </row>
    <row customHeight="1" ht="12.75" r="431" s="349">
      <c r="B431" s="348" t="n"/>
      <c r="C431" s="441" t="n"/>
      <c r="D431" s="439">
        <f>$D$13</f>
        <v/>
      </c>
      <c r="E431" s="539">
        <f>SUM(F431:G431)</f>
        <v/>
      </c>
      <c r="F431" s="539" t="n">
        <v>0</v>
      </c>
      <c r="G431" s="539" t="n">
        <v>0</v>
      </c>
      <c r="H431" s="568" t="n">
        <v>0</v>
      </c>
      <c r="I431" s="569" t="n">
        <v>0</v>
      </c>
    </row>
    <row customHeight="1" ht="12.75" r="432" s="349">
      <c r="B432" t="inlineStr">
        <is>
          <t>ZW</t>
        </is>
      </c>
      <c r="C432" s="488" t="inlineStr">
        <is>
          <t>Zimbabwe</t>
        </is>
      </c>
      <c r="D432" s="489">
        <f>$D$12</f>
        <v/>
      </c>
      <c r="E432" s="490">
        <f>SUM(F432:G432)</f>
        <v/>
      </c>
      <c r="F432" s="490" t="n">
        <v>0</v>
      </c>
      <c r="G432" s="490" t="n">
        <v>0</v>
      </c>
      <c r="H432" s="568" t="n">
        <v>0</v>
      </c>
      <c r="I432" s="569" t="n">
        <v>0</v>
      </c>
    </row>
    <row customHeight="1" ht="12.75" r="433" s="349">
      <c r="C433" s="441" t="n"/>
      <c r="D433" s="439">
        <f>$D$13</f>
        <v/>
      </c>
      <c r="E433" s="539">
        <f>SUM(F433:G433)</f>
        <v/>
      </c>
      <c r="F433" s="539" t="n">
        <v>0</v>
      </c>
      <c r="G433" s="539" t="n">
        <v>0</v>
      </c>
      <c r="H433" s="568" t="n">
        <v>0</v>
      </c>
      <c r="I433" s="569" t="n">
        <v>0</v>
      </c>
    </row>
    <row customHeight="1" ht="12.75" r="434" s="349">
      <c r="C434" s="348" t="n"/>
    </row>
    <row customHeight="1" ht="12.75" r="435" s="349">
      <c r="C435" s="410">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c Pfandbrief Act and section 28 para. 4 no. 2 Pfandbrief Act</t>
        </is>
      </c>
      <c r="D2" s="362"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31" t="inlineStr">
        <is>
          <t>Claims used to cover Aircraft Pfandbriefe according to the state in which the aircraft are registered</t>
        </is>
      </c>
      <c r="H4" s="449" t="n"/>
      <c r="I4" s="449" t="n"/>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H5" s="449" t="n"/>
      <c r="I5" s="449" t="n"/>
      <c r="J5" s="449" t="n"/>
      <c r="M5" s="449" t="n"/>
    </row>
    <row customHeight="1" ht="15" r="6" s="349">
      <c r="B6" s="348" t="n"/>
      <c r="C6" s="448">
        <f>UebInstitutQuartal</f>
        <v/>
      </c>
      <c r="D6" s="495" t="n"/>
      <c r="E6" s="361" t="n"/>
      <c r="F6" s="449" t="n"/>
      <c r="G6" s="449" t="n"/>
      <c r="H6" s="449" t="n"/>
      <c r="I6" s="449" t="n"/>
      <c r="J6" s="449" t="n"/>
      <c r="M6" s="449" t="n"/>
    </row>
    <row customHeight="1" ht="12.75" r="7" s="349">
      <c r="B7" s="348" t="n"/>
      <c r="C7" s="495" t="n"/>
      <c r="D7" s="495" t="n"/>
      <c r="E7" s="361" t="n"/>
      <c r="F7" s="449" t="n"/>
      <c r="G7" s="449" t="n"/>
      <c r="H7" s="449" t="n"/>
      <c r="I7" s="449" t="n"/>
      <c r="J7" s="449" t="n"/>
      <c r="M7" s="449" t="n"/>
    </row>
    <row customHeight="1" ht="12.95" r="8" s="349">
      <c r="B8" s="348" t="n"/>
      <c r="C8" s="353" t="n"/>
      <c r="D8" s="353" t="n"/>
      <c r="E8" s="570" t="n"/>
      <c r="F8" s="571" t="inlineStr">
        <is>
          <t>Total amount of 
payments in arrears 
for at least 90 days</t>
        </is>
      </c>
      <c r="G8" s="571" t="inlineStr">
        <is>
          <t>Total amount of these 
claims inasmuch as 
the respective amount 
in arrears is at least 
5 percent of the claim</t>
        </is>
      </c>
      <c r="H8" s="348" t="n"/>
      <c r="I8" s="348" t="n"/>
    </row>
    <row customHeight="1" ht="21.95" r="9" s="349">
      <c r="B9" s="348" t="n"/>
      <c r="C9" s="361" t="n"/>
      <c r="D9" s="361" t="n"/>
      <c r="E9" s="572" t="inlineStr">
        <is>
          <t>Cover Assets</t>
        </is>
      </c>
      <c r="F9" s="554" t="n"/>
      <c r="G9" s="554" t="n"/>
      <c r="H9" s="348" t="n"/>
      <c r="I9" s="348" t="n"/>
    </row>
    <row customHeight="1" ht="12.95" r="10" s="349">
      <c r="B10" s="348" t="n"/>
      <c r="C10" s="376" t="n"/>
      <c r="D10" s="376" t="n"/>
      <c r="E10" s="570" t="n"/>
      <c r="F10" s="573" t="n"/>
      <c r="G10" s="573" t="n"/>
      <c r="H10" s="348" t="n"/>
      <c r="I10" s="348" t="n"/>
    </row>
    <row customHeight="1" ht="12.75" r="11" s="349">
      <c r="B11" s="348" t="n"/>
      <c r="C11" s="574" t="inlineStr">
        <is>
          <t>State</t>
        </is>
      </c>
      <c r="D11" s="575">
        <f>AktQuartKurz</f>
        <v/>
      </c>
      <c r="E11" s="576">
        <f>Einheit_Waehrung</f>
        <v/>
      </c>
      <c r="F11" s="577">
        <f>E11</f>
        <v/>
      </c>
      <c r="G11" s="578">
        <f>E11</f>
        <v/>
      </c>
      <c r="H11" s="348" t="n"/>
      <c r="I11" s="348" t="n"/>
    </row>
    <row customHeight="1" ht="12.75" r="12" s="349">
      <c r="B12" s="361" t="inlineStr">
        <is>
          <t>$g</t>
        </is>
      </c>
      <c r="C12" s="488" t="inlineStr">
        <is>
          <t>Total - all states</t>
        </is>
      </c>
      <c r="D12" s="489">
        <f>"year "&amp;AktJahr</f>
        <v/>
      </c>
      <c r="E12" s="579" t="n"/>
      <c r="F12" s="580" t="n"/>
      <c r="G12" s="580" t="n"/>
      <c r="H12" s="348" t="n"/>
      <c r="I12" s="348" t="n"/>
    </row>
    <row customHeight="1" ht="12.75" r="13" s="349">
      <c r="B13" s="348" t="n"/>
      <c r="C13" s="441" t="n"/>
      <c r="D13" s="439">
        <f>"year "&amp;(AktJahr-1)</f>
        <v/>
      </c>
      <c r="E13" s="581" t="n"/>
      <c r="F13" s="582" t="n"/>
      <c r="G13" s="582" t="n"/>
      <c r="H13" s="348" t="n"/>
      <c r="I13" s="348" t="n"/>
    </row>
    <row customHeight="1" ht="12.75" r="14" s="349">
      <c r="B14" s="361" t="inlineStr">
        <is>
          <t>DE</t>
        </is>
      </c>
      <c r="C14" s="488" t="inlineStr">
        <is>
          <t>Germany</t>
        </is>
      </c>
      <c r="D14" s="489">
        <f>$D$12</f>
        <v/>
      </c>
      <c r="E14" s="579" t="n"/>
      <c r="F14" s="583" t="n"/>
      <c r="G14" s="583" t="n"/>
      <c r="H14" s="348" t="n"/>
      <c r="I14" s="348" t="n"/>
    </row>
    <row customHeight="1" ht="12.8" r="15" s="349">
      <c r="B15" s="348" t="n"/>
      <c r="C15" s="441" t="n"/>
      <c r="D15" s="439">
        <f>$D$13</f>
        <v/>
      </c>
      <c r="E15" s="581" t="n"/>
      <c r="F15" s="583" t="n"/>
      <c r="G15" s="583" t="n"/>
      <c r="H15" s="348" t="n"/>
      <c r="I15" s="348" t="n"/>
    </row>
    <row customHeight="1" ht="12.8" r="16" s="349">
      <c r="B16" s="361" t="inlineStr">
        <is>
          <t>AF</t>
        </is>
      </c>
      <c r="C16" s="488" t="inlineStr">
        <is>
          <t>Afghanistan</t>
        </is>
      </c>
      <c r="D16" s="489">
        <f>$D$12</f>
        <v/>
      </c>
      <c r="E16" s="579" t="n">
        <v>0</v>
      </c>
      <c r="F16" s="583" t="n">
        <v>0</v>
      </c>
      <c r="G16" s="583" t="n">
        <v>0</v>
      </c>
      <c r="H16" s="348" t="n"/>
      <c r="I16" s="348" t="n"/>
    </row>
    <row customHeight="1" ht="12.8" r="17" s="349">
      <c r="B17" s="348" t="n"/>
      <c r="C17" s="441" t="n"/>
      <c r="D17" s="439">
        <f>$D$13</f>
        <v/>
      </c>
      <c r="E17" s="581" t="n">
        <v>0</v>
      </c>
      <c r="F17" s="584" t="n">
        <v>0</v>
      </c>
      <c r="G17" s="584" t="n">
        <v>0</v>
      </c>
      <c r="H17" s="348" t="n"/>
      <c r="I17" s="348" t="n"/>
    </row>
    <row customHeight="1" ht="12.8" r="18" s="349">
      <c r="B18" s="361" t="inlineStr">
        <is>
          <t>AL</t>
        </is>
      </c>
      <c r="C18" s="488" t="inlineStr">
        <is>
          <t>Albania</t>
        </is>
      </c>
      <c r="D18" s="489">
        <f>$D$12</f>
        <v/>
      </c>
      <c r="E18" s="579" t="n">
        <v>0</v>
      </c>
      <c r="F18" s="583" t="n">
        <v>0</v>
      </c>
      <c r="G18" s="583" t="n">
        <v>0</v>
      </c>
      <c r="H18" s="348" t="n"/>
      <c r="I18" s="348" t="n"/>
    </row>
    <row customHeight="1" ht="12.8" r="19" s="349">
      <c r="B19" s="348" t="n"/>
      <c r="C19" s="441" t="n"/>
      <c r="D19" s="439">
        <f>$D$13</f>
        <v/>
      </c>
      <c r="E19" s="581" t="n">
        <v>0</v>
      </c>
      <c r="F19" s="584" t="n">
        <v>0</v>
      </c>
      <c r="G19" s="584" t="n">
        <v>0</v>
      </c>
      <c r="H19" s="348" t="n"/>
      <c r="I19" s="348" t="n"/>
    </row>
    <row customHeight="1" ht="12.8" r="20" s="349">
      <c r="B20" s="361" t="inlineStr">
        <is>
          <t>DZ</t>
        </is>
      </c>
      <c r="C20" s="488" t="inlineStr">
        <is>
          <t>Algeria</t>
        </is>
      </c>
      <c r="D20" s="489">
        <f>$D$12</f>
        <v/>
      </c>
      <c r="E20" s="579" t="n">
        <v>0</v>
      </c>
      <c r="F20" s="583" t="n">
        <v>0</v>
      </c>
      <c r="G20" s="583" t="n">
        <v>0</v>
      </c>
      <c r="H20" s="348" t="n"/>
      <c r="I20" s="348" t="n"/>
    </row>
    <row customHeight="1" ht="12.8" r="21" s="349">
      <c r="B21" s="348" t="n"/>
      <c r="C21" s="441" t="n"/>
      <c r="D21" s="439">
        <f>$D$13</f>
        <v/>
      </c>
      <c r="E21" s="581" t="n">
        <v>0</v>
      </c>
      <c r="F21" s="584" t="n">
        <v>0</v>
      </c>
      <c r="G21" s="584" t="n">
        <v>0</v>
      </c>
      <c r="H21" s="348" t="n"/>
      <c r="I21" s="348" t="n"/>
    </row>
    <row customHeight="1" ht="12.8" r="22" s="349">
      <c r="B22" s="361" t="inlineStr">
        <is>
          <t>AD</t>
        </is>
      </c>
      <c r="C22" s="488" t="inlineStr">
        <is>
          <t>Andorra</t>
        </is>
      </c>
      <c r="D22" s="489">
        <f>$D$12</f>
        <v/>
      </c>
      <c r="E22" s="579" t="n">
        <v>0</v>
      </c>
      <c r="F22" s="583" t="n">
        <v>0</v>
      </c>
      <c r="G22" s="583" t="n">
        <v>0</v>
      </c>
      <c r="H22" s="348" t="n"/>
      <c r="I22" s="348" t="n"/>
    </row>
    <row customHeight="1" ht="12.8" r="23" s="349">
      <c r="B23" s="348" t="n"/>
      <c r="C23" s="441" t="n"/>
      <c r="D23" s="439">
        <f>$D$13</f>
        <v/>
      </c>
      <c r="E23" s="581" t="n">
        <v>0</v>
      </c>
      <c r="F23" s="584" t="n">
        <v>0</v>
      </c>
      <c r="G23" s="584" t="n">
        <v>0</v>
      </c>
      <c r="H23" s="348" t="n"/>
      <c r="I23" s="348" t="n"/>
    </row>
    <row customHeight="1" ht="12.8" r="24" s="349">
      <c r="B24" s="361" t="inlineStr">
        <is>
          <t>AO</t>
        </is>
      </c>
      <c r="C24" s="488" t="inlineStr">
        <is>
          <t>Angola</t>
        </is>
      </c>
      <c r="D24" s="489">
        <f>$D$12</f>
        <v/>
      </c>
      <c r="E24" s="579" t="n">
        <v>0</v>
      </c>
      <c r="F24" s="583" t="n">
        <v>0</v>
      </c>
      <c r="G24" s="583" t="n">
        <v>0</v>
      </c>
      <c r="H24" s="348" t="n"/>
      <c r="I24" s="348" t="n"/>
    </row>
    <row customHeight="1" ht="12.8" r="25" s="349">
      <c r="B25" s="348" t="n"/>
      <c r="C25" s="441" t="n"/>
      <c r="D25" s="439">
        <f>$D$13</f>
        <v/>
      </c>
      <c r="E25" s="581" t="n">
        <v>0</v>
      </c>
      <c r="F25" s="584" t="n">
        <v>0</v>
      </c>
      <c r="G25" s="584" t="n">
        <v>0</v>
      </c>
      <c r="H25" s="348" t="n"/>
      <c r="I25" s="348" t="n"/>
    </row>
    <row customHeight="1" ht="12.8" r="26" s="349">
      <c r="B26" s="361" t="inlineStr">
        <is>
          <t>AI</t>
        </is>
      </c>
      <c r="C26" s="488" t="inlineStr">
        <is>
          <t>Anguilla</t>
        </is>
      </c>
      <c r="D26" s="489">
        <f>$D$12</f>
        <v/>
      </c>
      <c r="E26" s="579" t="n">
        <v>0</v>
      </c>
      <c r="F26" s="583" t="n">
        <v>0</v>
      </c>
      <c r="G26" s="583" t="n">
        <v>0</v>
      </c>
      <c r="H26" s="348" t="n"/>
      <c r="I26" s="348" t="n"/>
    </row>
    <row customHeight="1" ht="12.8" r="27" s="349">
      <c r="B27" s="348" t="n"/>
      <c r="C27" s="441" t="n"/>
      <c r="D27" s="439">
        <f>$D$13</f>
        <v/>
      </c>
      <c r="E27" s="581" t="n">
        <v>0</v>
      </c>
      <c r="F27" s="584" t="n">
        <v>0</v>
      </c>
      <c r="G27" s="584" t="n">
        <v>0</v>
      </c>
      <c r="H27" s="348" t="n"/>
      <c r="I27" s="348" t="n"/>
    </row>
    <row customHeight="1" ht="12.8" r="28" s="349">
      <c r="B28" s="361" t="inlineStr">
        <is>
          <t>AG</t>
        </is>
      </c>
      <c r="C28" s="488" t="inlineStr">
        <is>
          <t>Antigua and Barbuda</t>
        </is>
      </c>
      <c r="D28" s="489">
        <f>$D$12</f>
        <v/>
      </c>
      <c r="E28" s="579" t="n">
        <v>0</v>
      </c>
      <c r="F28" s="583" t="n">
        <v>0</v>
      </c>
      <c r="G28" s="583" t="n">
        <v>0</v>
      </c>
      <c r="H28" s="348" t="n"/>
      <c r="I28" s="348" t="n"/>
    </row>
    <row customHeight="1" ht="12.8" r="29" s="349">
      <c r="B29" s="348" t="n"/>
      <c r="C29" s="441" t="n"/>
      <c r="D29" s="439">
        <f>$D$13</f>
        <v/>
      </c>
      <c r="E29" s="581" t="n">
        <v>0</v>
      </c>
      <c r="F29" s="584" t="n">
        <v>0</v>
      </c>
      <c r="G29" s="584" t="n">
        <v>0</v>
      </c>
      <c r="H29" s="348" t="n"/>
      <c r="I29" s="348" t="n"/>
    </row>
    <row customHeight="1" ht="12.8" r="30" s="349">
      <c r="B30" s="361" t="inlineStr">
        <is>
          <t>AR</t>
        </is>
      </c>
      <c r="C30" s="488" t="inlineStr">
        <is>
          <t>Argentina</t>
        </is>
      </c>
      <c r="D30" s="489">
        <f>$D$12</f>
        <v/>
      </c>
      <c r="E30" s="579" t="n">
        <v>0</v>
      </c>
      <c r="F30" s="583" t="n">
        <v>0</v>
      </c>
      <c r="G30" s="583" t="n">
        <v>0</v>
      </c>
      <c r="H30" s="348" t="n"/>
      <c r="I30" s="348" t="n"/>
    </row>
    <row customHeight="1" ht="12.8" r="31" s="349">
      <c r="B31" s="348" t="n"/>
      <c r="C31" s="441" t="n"/>
      <c r="D31" s="439">
        <f>$D$13</f>
        <v/>
      </c>
      <c r="E31" s="581" t="n">
        <v>0</v>
      </c>
      <c r="F31" s="584" t="n">
        <v>0</v>
      </c>
      <c r="G31" s="584" t="n">
        <v>0</v>
      </c>
      <c r="H31" s="348" t="n"/>
      <c r="I31" s="348" t="n"/>
    </row>
    <row customHeight="1" ht="12.8" r="32" s="349">
      <c r="B32" s="361" t="inlineStr">
        <is>
          <t>AM</t>
        </is>
      </c>
      <c r="C32" s="488" t="inlineStr">
        <is>
          <t>Armenia</t>
        </is>
      </c>
      <c r="D32" s="489">
        <f>$D$12</f>
        <v/>
      </c>
      <c r="E32" s="579" t="n">
        <v>0</v>
      </c>
      <c r="F32" s="583" t="n">
        <v>0</v>
      </c>
      <c r="G32" s="583" t="n">
        <v>0</v>
      </c>
      <c r="H32" s="348" t="n"/>
      <c r="I32" s="348" t="n"/>
    </row>
    <row customHeight="1" ht="12.8" r="33" s="349">
      <c r="B33" s="348" t="n"/>
      <c r="C33" s="441" t="n"/>
      <c r="D33" s="439">
        <f>$D$13</f>
        <v/>
      </c>
      <c r="E33" s="581" t="n">
        <v>0</v>
      </c>
      <c r="F33" s="584" t="n">
        <v>0</v>
      </c>
      <c r="G33" s="584" t="n">
        <v>0</v>
      </c>
      <c r="H33" s="348" t="n"/>
      <c r="I33" s="348" t="n"/>
    </row>
    <row customHeight="1" ht="12.8" r="34" s="349">
      <c r="B34" s="361" t="inlineStr">
        <is>
          <t>AW</t>
        </is>
      </c>
      <c r="C34" s="488" t="inlineStr">
        <is>
          <t>Aruba</t>
        </is>
      </c>
      <c r="D34" s="489">
        <f>$D$12</f>
        <v/>
      </c>
      <c r="E34" s="579" t="n">
        <v>0</v>
      </c>
      <c r="F34" s="583" t="n">
        <v>0</v>
      </c>
      <c r="G34" s="583" t="n">
        <v>0</v>
      </c>
      <c r="H34" s="348" t="n"/>
      <c r="I34" s="348" t="n"/>
    </row>
    <row customHeight="1" ht="12.8" r="35" s="349">
      <c r="B35" s="348" t="n"/>
      <c r="C35" s="441" t="n"/>
      <c r="D35" s="439">
        <f>$D$13</f>
        <v/>
      </c>
      <c r="E35" s="581" t="n">
        <v>0</v>
      </c>
      <c r="F35" s="584" t="n">
        <v>0</v>
      </c>
      <c r="G35" s="584" t="n">
        <v>0</v>
      </c>
      <c r="H35" s="348" t="n"/>
      <c r="I35" s="348" t="n"/>
    </row>
    <row customHeight="1" ht="12.8" r="36" s="349">
      <c r="B36" s="361" t="inlineStr">
        <is>
          <t>AU</t>
        </is>
      </c>
      <c r="C36" s="488" t="inlineStr">
        <is>
          <t>Australia</t>
        </is>
      </c>
      <c r="D36" s="489">
        <f>$D$12</f>
        <v/>
      </c>
      <c r="E36" s="579" t="n">
        <v>0</v>
      </c>
      <c r="F36" s="583" t="n">
        <v>0</v>
      </c>
      <c r="G36" s="583" t="n">
        <v>0</v>
      </c>
      <c r="H36" s="348" t="n"/>
      <c r="I36" s="348" t="n"/>
    </row>
    <row customHeight="1" ht="12.8" r="37" s="349">
      <c r="B37" s="348" t="n"/>
      <c r="C37" s="441" t="n"/>
      <c r="D37" s="439">
        <f>$D$13</f>
        <v/>
      </c>
      <c r="E37" s="581" t="n">
        <v>0</v>
      </c>
      <c r="F37" s="584" t="n">
        <v>0</v>
      </c>
      <c r="G37" s="584" t="n">
        <v>0</v>
      </c>
      <c r="H37" s="348" t="n"/>
      <c r="I37" s="348" t="n"/>
    </row>
    <row customHeight="1" ht="12.8" r="38" s="349">
      <c r="B38" s="361" t="inlineStr">
        <is>
          <t>AT</t>
        </is>
      </c>
      <c r="C38" s="488" t="inlineStr">
        <is>
          <t>Austria</t>
        </is>
      </c>
      <c r="D38" s="489">
        <f>$D$12</f>
        <v/>
      </c>
      <c r="E38" s="579" t="n">
        <v>0</v>
      </c>
      <c r="F38" s="583" t="n">
        <v>0</v>
      </c>
      <c r="G38" s="583" t="n">
        <v>0</v>
      </c>
      <c r="H38" s="348" t="n"/>
      <c r="I38" s="348" t="n"/>
    </row>
    <row customHeight="1" ht="12.8" r="39" s="349">
      <c r="B39" s="348" t="n"/>
      <c r="C39" s="441" t="n"/>
      <c r="D39" s="439">
        <f>$D$13</f>
        <v/>
      </c>
      <c r="E39" s="581" t="n">
        <v>0</v>
      </c>
      <c r="F39" s="584" t="n">
        <v>0</v>
      </c>
      <c r="G39" s="584" t="n">
        <v>0</v>
      </c>
      <c r="H39" s="348" t="n"/>
      <c r="I39" s="348" t="n"/>
    </row>
    <row customHeight="1" ht="12.8" r="40" s="349">
      <c r="B40" s="361" t="inlineStr">
        <is>
          <t>AZ</t>
        </is>
      </c>
      <c r="C40" s="488" t="inlineStr">
        <is>
          <t>Azerbaijan</t>
        </is>
      </c>
      <c r="D40" s="489">
        <f>$D$12</f>
        <v/>
      </c>
      <c r="E40" s="579" t="n">
        <v>0</v>
      </c>
      <c r="F40" s="583" t="n">
        <v>0</v>
      </c>
      <c r="G40" s="583" t="n">
        <v>0</v>
      </c>
      <c r="H40" s="348" t="n"/>
      <c r="I40" s="348" t="n"/>
    </row>
    <row customHeight="1" ht="12.8" r="41" s="349">
      <c r="B41" s="348" t="n"/>
      <c r="C41" s="441" t="n"/>
      <c r="D41" s="439">
        <f>$D$13</f>
        <v/>
      </c>
      <c r="E41" s="581" t="n">
        <v>0</v>
      </c>
      <c r="F41" s="584" t="n">
        <v>0</v>
      </c>
      <c r="G41" s="584" t="n">
        <v>0</v>
      </c>
      <c r="H41" s="348" t="n"/>
      <c r="I41" s="348" t="n"/>
    </row>
    <row customHeight="1" ht="12.8" r="42" s="349">
      <c r="B42" s="361" t="inlineStr">
        <is>
          <t>BS</t>
        </is>
      </c>
      <c r="C42" s="488" t="inlineStr">
        <is>
          <t>Bahamas</t>
        </is>
      </c>
      <c r="D42" s="489">
        <f>$D$12</f>
        <v/>
      </c>
      <c r="E42" s="579" t="n">
        <v>0</v>
      </c>
      <c r="F42" s="583" t="n">
        <v>0</v>
      </c>
      <c r="G42" s="583" t="n">
        <v>0</v>
      </c>
      <c r="H42" s="348" t="n"/>
      <c r="I42" s="348" t="n"/>
    </row>
    <row customHeight="1" ht="12.8" r="43" s="349">
      <c r="B43" s="348" t="n"/>
      <c r="C43" s="441" t="n"/>
      <c r="D43" s="439">
        <f>$D$13</f>
        <v/>
      </c>
      <c r="E43" s="581" t="n">
        <v>0</v>
      </c>
      <c r="F43" s="584" t="n">
        <v>0</v>
      </c>
      <c r="G43" s="584" t="n">
        <v>0</v>
      </c>
      <c r="H43" s="348" t="n"/>
      <c r="I43" s="348" t="n"/>
    </row>
    <row customHeight="1" ht="12.8" r="44" s="349">
      <c r="B44" s="361" t="inlineStr">
        <is>
          <t>BH</t>
        </is>
      </c>
      <c r="C44" s="488" t="inlineStr">
        <is>
          <t>Bahrain</t>
        </is>
      </c>
      <c r="D44" s="489">
        <f>$D$12</f>
        <v/>
      </c>
      <c r="E44" s="579" t="n">
        <v>0</v>
      </c>
      <c r="F44" s="583" t="n">
        <v>0</v>
      </c>
      <c r="G44" s="583" t="n">
        <v>0</v>
      </c>
      <c r="H44" s="348" t="n"/>
      <c r="I44" s="348" t="n"/>
    </row>
    <row customHeight="1" ht="12.8" r="45" s="349">
      <c r="B45" s="348" t="n"/>
      <c r="C45" s="441" t="n"/>
      <c r="D45" s="439">
        <f>$D$13</f>
        <v/>
      </c>
      <c r="E45" s="581" t="n">
        <v>0</v>
      </c>
      <c r="F45" s="584" t="n">
        <v>0</v>
      </c>
      <c r="G45" s="584" t="n">
        <v>0</v>
      </c>
      <c r="H45" s="348" t="n"/>
      <c r="I45" s="348" t="n"/>
    </row>
    <row customHeight="1" ht="12.8" r="46" s="349">
      <c r="B46" s="361" t="inlineStr">
        <is>
          <t>BD</t>
        </is>
      </c>
      <c r="C46" s="488" t="inlineStr">
        <is>
          <t>Bangladesh</t>
        </is>
      </c>
      <c r="D46" s="489">
        <f>$D$12</f>
        <v/>
      </c>
      <c r="E46" s="579" t="n">
        <v>0</v>
      </c>
      <c r="F46" s="583" t="n">
        <v>0</v>
      </c>
      <c r="G46" s="583" t="n">
        <v>0</v>
      </c>
      <c r="H46" s="348" t="n"/>
      <c r="I46" s="348" t="n"/>
    </row>
    <row customHeight="1" ht="12.8" r="47" s="349">
      <c r="B47" s="348" t="n"/>
      <c r="C47" s="441" t="n"/>
      <c r="D47" s="439">
        <f>$D$13</f>
        <v/>
      </c>
      <c r="E47" s="581" t="n">
        <v>0</v>
      </c>
      <c r="F47" s="584" t="n">
        <v>0</v>
      </c>
      <c r="G47" s="584" t="n">
        <v>0</v>
      </c>
      <c r="H47" s="348" t="n"/>
      <c r="I47" s="348" t="n"/>
    </row>
    <row customHeight="1" ht="12.8" r="48" s="349">
      <c r="B48" s="361" t="inlineStr">
        <is>
          <t>BB</t>
        </is>
      </c>
      <c r="C48" s="488" t="inlineStr">
        <is>
          <t>Barbados</t>
        </is>
      </c>
      <c r="D48" s="489">
        <f>$D$12</f>
        <v/>
      </c>
      <c r="E48" s="579" t="n">
        <v>0</v>
      </c>
      <c r="F48" s="583" t="n">
        <v>0</v>
      </c>
      <c r="G48" s="583" t="n">
        <v>0</v>
      </c>
      <c r="H48" s="348" t="n"/>
      <c r="I48" s="348" t="n"/>
    </row>
    <row customHeight="1" ht="12.8" r="49" s="349">
      <c r="B49" s="348" t="n"/>
      <c r="C49" s="441" t="n"/>
      <c r="D49" s="439">
        <f>$D$13</f>
        <v/>
      </c>
      <c r="E49" s="581" t="n">
        <v>0</v>
      </c>
      <c r="F49" s="584" t="n">
        <v>0</v>
      </c>
      <c r="G49" s="584" t="n">
        <v>0</v>
      </c>
      <c r="H49" s="348" t="n"/>
      <c r="I49" s="348" t="n"/>
    </row>
    <row customHeight="1" ht="12.8" r="50" s="349">
      <c r="B50" s="361" t="inlineStr">
        <is>
          <t>BY</t>
        </is>
      </c>
      <c r="C50" s="488" t="inlineStr">
        <is>
          <t>Belarus</t>
        </is>
      </c>
      <c r="D50" s="489">
        <f>$D$12</f>
        <v/>
      </c>
      <c r="E50" s="579" t="n">
        <v>0</v>
      </c>
      <c r="F50" s="583" t="n">
        <v>0</v>
      </c>
      <c r="G50" s="583" t="n">
        <v>0</v>
      </c>
      <c r="H50" s="348" t="n"/>
      <c r="I50" s="348" t="n"/>
    </row>
    <row customHeight="1" ht="12.8" r="51" s="349">
      <c r="B51" s="348" t="n"/>
      <c r="C51" s="441" t="n"/>
      <c r="D51" s="439">
        <f>$D$13</f>
        <v/>
      </c>
      <c r="E51" s="581" t="n">
        <v>0</v>
      </c>
      <c r="F51" s="584" t="n">
        <v>0</v>
      </c>
      <c r="G51" s="584" t="n">
        <v>0</v>
      </c>
      <c r="H51" s="348" t="n"/>
      <c r="I51" s="348" t="n"/>
    </row>
    <row customHeight="1" ht="12.8" r="52" s="349">
      <c r="B52" s="361" t="inlineStr">
        <is>
          <t>BE</t>
        </is>
      </c>
      <c r="C52" s="488" t="inlineStr">
        <is>
          <t>Belgium</t>
        </is>
      </c>
      <c r="D52" s="489">
        <f>$D$12</f>
        <v/>
      </c>
      <c r="E52" s="579" t="n">
        <v>0</v>
      </c>
      <c r="F52" s="583" t="n">
        <v>0</v>
      </c>
      <c r="G52" s="583" t="n">
        <v>0</v>
      </c>
      <c r="H52" s="348" t="n"/>
      <c r="I52" s="348" t="n"/>
    </row>
    <row customHeight="1" ht="12.8" r="53" s="349">
      <c r="B53" s="348" t="n"/>
      <c r="C53" s="441" t="n"/>
      <c r="D53" s="439">
        <f>$D$13</f>
        <v/>
      </c>
      <c r="E53" s="581" t="n">
        <v>0</v>
      </c>
      <c r="F53" s="584" t="n">
        <v>0</v>
      </c>
      <c r="G53" s="584" t="n">
        <v>0</v>
      </c>
      <c r="H53" s="348" t="n"/>
      <c r="I53" s="348" t="n"/>
    </row>
    <row customHeight="1" ht="12.8" r="54" s="349">
      <c r="B54" s="361" t="inlineStr">
        <is>
          <t>BZ</t>
        </is>
      </c>
      <c r="C54" s="488" t="inlineStr">
        <is>
          <t>Belize</t>
        </is>
      </c>
      <c r="D54" s="489">
        <f>$D$12</f>
        <v/>
      </c>
      <c r="E54" s="579" t="n">
        <v>0</v>
      </c>
      <c r="F54" s="583" t="n">
        <v>0</v>
      </c>
      <c r="G54" s="583" t="n">
        <v>0</v>
      </c>
      <c r="H54" s="348" t="n"/>
      <c r="I54" s="348" t="n"/>
    </row>
    <row customHeight="1" ht="12.8" r="55" s="349">
      <c r="B55" s="348" t="n"/>
      <c r="C55" s="441" t="n"/>
      <c r="D55" s="439">
        <f>$D$13</f>
        <v/>
      </c>
      <c r="E55" s="581" t="n">
        <v>0</v>
      </c>
      <c r="F55" s="584" t="n">
        <v>0</v>
      </c>
      <c r="G55" s="584" t="n">
        <v>0</v>
      </c>
      <c r="H55" s="348" t="n"/>
      <c r="I55" s="348" t="n"/>
    </row>
    <row customHeight="1" ht="12.8" r="56" s="349">
      <c r="B56" s="361" t="inlineStr">
        <is>
          <t>BJ</t>
        </is>
      </c>
      <c r="C56" s="488" t="inlineStr">
        <is>
          <t>Benin</t>
        </is>
      </c>
      <c r="D56" s="489">
        <f>$D$12</f>
        <v/>
      </c>
      <c r="E56" s="579" t="n">
        <v>0</v>
      </c>
      <c r="F56" s="583" t="n">
        <v>0</v>
      </c>
      <c r="G56" s="583" t="n">
        <v>0</v>
      </c>
      <c r="H56" s="348" t="n"/>
      <c r="I56" s="348" t="n"/>
    </row>
    <row customHeight="1" ht="12.8" r="57" s="349">
      <c r="B57" s="348" t="n"/>
      <c r="C57" s="441" t="n"/>
      <c r="D57" s="439">
        <f>$D$13</f>
        <v/>
      </c>
      <c r="E57" s="581" t="n">
        <v>0</v>
      </c>
      <c r="F57" s="584" t="n">
        <v>0</v>
      </c>
      <c r="G57" s="584" t="n">
        <v>0</v>
      </c>
      <c r="H57" s="348" t="n"/>
      <c r="I57" s="348" t="n"/>
    </row>
    <row customHeight="1" ht="12.8" r="58" s="349">
      <c r="B58" s="361" t="inlineStr">
        <is>
          <t>BM</t>
        </is>
      </c>
      <c r="C58" s="488" t="inlineStr">
        <is>
          <t>Bermuda</t>
        </is>
      </c>
      <c r="D58" s="489">
        <f>$D$12</f>
        <v/>
      </c>
      <c r="E58" s="579" t="n">
        <v>0</v>
      </c>
      <c r="F58" s="583" t="n">
        <v>0</v>
      </c>
      <c r="G58" s="583" t="n">
        <v>0</v>
      </c>
      <c r="H58" s="348" t="n"/>
      <c r="I58" s="348" t="n"/>
    </row>
    <row customHeight="1" ht="12.8" r="59" s="349">
      <c r="B59" s="348" t="n"/>
      <c r="C59" s="441" t="n"/>
      <c r="D59" s="439">
        <f>$D$13</f>
        <v/>
      </c>
      <c r="E59" s="581" t="n">
        <v>0</v>
      </c>
      <c r="F59" s="584" t="n">
        <v>0</v>
      </c>
      <c r="G59" s="584" t="n">
        <v>0</v>
      </c>
      <c r="H59" s="348" t="n"/>
      <c r="I59" s="348" t="n"/>
    </row>
    <row customHeight="1" ht="12.8" r="60" s="349">
      <c r="B60" s="361" t="inlineStr">
        <is>
          <t>BT</t>
        </is>
      </c>
      <c r="C60" s="488" t="inlineStr">
        <is>
          <t>Bhutan</t>
        </is>
      </c>
      <c r="D60" s="489">
        <f>$D$12</f>
        <v/>
      </c>
      <c r="E60" s="579" t="n">
        <v>0</v>
      </c>
      <c r="F60" s="583" t="n">
        <v>0</v>
      </c>
      <c r="G60" s="583" t="n">
        <v>0</v>
      </c>
      <c r="H60" s="348" t="n"/>
      <c r="I60" s="348" t="n"/>
    </row>
    <row customHeight="1" ht="12.8" r="61" s="349">
      <c r="B61" s="348" t="n"/>
      <c r="C61" s="441" t="n"/>
      <c r="D61" s="439">
        <f>$D$13</f>
        <v/>
      </c>
      <c r="E61" s="581" t="n">
        <v>0</v>
      </c>
      <c r="F61" s="584" t="n">
        <v>0</v>
      </c>
      <c r="G61" s="584" t="n">
        <v>0</v>
      </c>
      <c r="H61" s="348" t="n"/>
      <c r="I61" s="348" t="n"/>
    </row>
    <row customHeight="1" ht="12.8" r="62" s="349">
      <c r="B62" s="361" t="inlineStr">
        <is>
          <t>BO</t>
        </is>
      </c>
      <c r="C62" s="488" t="inlineStr">
        <is>
          <t>Bolivia</t>
        </is>
      </c>
      <c r="D62" s="489">
        <f>$D$12</f>
        <v/>
      </c>
      <c r="E62" s="579" t="n">
        <v>0</v>
      </c>
      <c r="F62" s="583" t="n">
        <v>0</v>
      </c>
      <c r="G62" s="583" t="n">
        <v>0</v>
      </c>
      <c r="H62" s="348" t="n"/>
      <c r="I62" s="348" t="n"/>
    </row>
    <row customHeight="1" ht="12.8" r="63" s="349">
      <c r="B63" s="348" t="n"/>
      <c r="C63" s="441" t="n"/>
      <c r="D63" s="439">
        <f>$D$13</f>
        <v/>
      </c>
      <c r="E63" s="581" t="n">
        <v>0</v>
      </c>
      <c r="F63" s="584" t="n">
        <v>0</v>
      </c>
      <c r="G63" s="584" t="n">
        <v>0</v>
      </c>
      <c r="H63" s="348" t="n"/>
      <c r="I63" s="348" t="n"/>
    </row>
    <row customHeight="1" ht="12.8" r="64" s="349">
      <c r="B64" s="361" t="inlineStr">
        <is>
          <t>BA</t>
        </is>
      </c>
      <c r="C64" s="488" t="inlineStr">
        <is>
          <t>Bosnia and Herzegovina</t>
        </is>
      </c>
      <c r="D64" s="489">
        <f>$D$12</f>
        <v/>
      </c>
      <c r="E64" s="579" t="n">
        <v>0</v>
      </c>
      <c r="F64" s="583" t="n">
        <v>0</v>
      </c>
      <c r="G64" s="583" t="n">
        <v>0</v>
      </c>
      <c r="H64" s="348" t="n"/>
      <c r="I64" s="348" t="n"/>
    </row>
    <row customHeight="1" ht="12.8" r="65" s="349">
      <c r="B65" s="348" t="n"/>
      <c r="C65" s="441" t="n"/>
      <c r="D65" s="439">
        <f>$D$13</f>
        <v/>
      </c>
      <c r="E65" s="581" t="n">
        <v>0</v>
      </c>
      <c r="F65" s="584" t="n">
        <v>0</v>
      </c>
      <c r="G65" s="584" t="n">
        <v>0</v>
      </c>
      <c r="H65" s="348" t="n"/>
      <c r="I65" s="348" t="n"/>
    </row>
    <row customHeight="1" ht="12.8" r="66" s="349">
      <c r="B66" s="361" t="inlineStr">
        <is>
          <t>BW</t>
        </is>
      </c>
      <c r="C66" s="488" t="inlineStr">
        <is>
          <t>Botswana</t>
        </is>
      </c>
      <c r="D66" s="489">
        <f>$D$12</f>
        <v/>
      </c>
      <c r="E66" s="579" t="n">
        <v>0</v>
      </c>
      <c r="F66" s="583" t="n">
        <v>0</v>
      </c>
      <c r="G66" s="583" t="n">
        <v>0</v>
      </c>
      <c r="H66" s="348" t="n"/>
      <c r="I66" s="348" t="n"/>
    </row>
    <row customHeight="1" ht="12.8" r="67" s="349">
      <c r="B67" s="348" t="n"/>
      <c r="C67" s="441" t="n"/>
      <c r="D67" s="439">
        <f>$D$13</f>
        <v/>
      </c>
      <c r="E67" s="581" t="n">
        <v>0</v>
      </c>
      <c r="F67" s="584" t="n">
        <v>0</v>
      </c>
      <c r="G67" s="584" t="n">
        <v>0</v>
      </c>
      <c r="H67" s="348" t="n"/>
      <c r="I67" s="348" t="n"/>
    </row>
    <row customHeight="1" ht="12.8" r="68" s="349">
      <c r="B68" s="361" t="inlineStr">
        <is>
          <t>BR</t>
        </is>
      </c>
      <c r="C68" s="488" t="inlineStr">
        <is>
          <t>Brazil</t>
        </is>
      </c>
      <c r="D68" s="489">
        <f>$D$12</f>
        <v/>
      </c>
      <c r="E68" s="579" t="n">
        <v>0</v>
      </c>
      <c r="F68" s="583" t="n">
        <v>0</v>
      </c>
      <c r="G68" s="583" t="n">
        <v>0</v>
      </c>
      <c r="H68" s="348" t="n"/>
      <c r="I68" s="348" t="n"/>
    </row>
    <row customHeight="1" ht="12.8" r="69" s="349">
      <c r="B69" s="348" t="n"/>
      <c r="C69" s="441" t="n"/>
      <c r="D69" s="439">
        <f>$D$13</f>
        <v/>
      </c>
      <c r="E69" s="581" t="n">
        <v>0</v>
      </c>
      <c r="F69" s="584" t="n">
        <v>0</v>
      </c>
      <c r="G69" s="584" t="n">
        <v>0</v>
      </c>
      <c r="H69" s="348" t="n"/>
      <c r="I69" s="348" t="n"/>
    </row>
    <row customHeight="1" ht="12.8" r="70" s="349">
      <c r="B70" s="361" t="inlineStr">
        <is>
          <t>BN</t>
        </is>
      </c>
      <c r="C70" s="488" t="inlineStr">
        <is>
          <t>Brunei Darussalam</t>
        </is>
      </c>
      <c r="D70" s="489">
        <f>$D$12</f>
        <v/>
      </c>
      <c r="E70" s="579" t="n">
        <v>0</v>
      </c>
      <c r="F70" s="583" t="n">
        <v>0</v>
      </c>
      <c r="G70" s="583" t="n">
        <v>0</v>
      </c>
      <c r="H70" s="348" t="n"/>
      <c r="I70" s="348" t="n"/>
    </row>
    <row customHeight="1" ht="12.8" r="71" s="349">
      <c r="B71" s="348" t="n"/>
      <c r="C71" s="441" t="n"/>
      <c r="D71" s="439">
        <f>$D$13</f>
        <v/>
      </c>
      <c r="E71" s="581" t="n">
        <v>0</v>
      </c>
      <c r="F71" s="584" t="n">
        <v>0</v>
      </c>
      <c r="G71" s="584" t="n">
        <v>0</v>
      </c>
      <c r="H71" s="348" t="n"/>
      <c r="I71" s="348" t="n"/>
    </row>
    <row customHeight="1" ht="12.8" r="72" s="349">
      <c r="B72" s="361" t="inlineStr">
        <is>
          <t>BG</t>
        </is>
      </c>
      <c r="C72" s="488" t="inlineStr">
        <is>
          <t>Bulgaria</t>
        </is>
      </c>
      <c r="D72" s="489">
        <f>$D$12</f>
        <v/>
      </c>
      <c r="E72" s="579" t="n">
        <v>0</v>
      </c>
      <c r="F72" s="583" t="n">
        <v>0</v>
      </c>
      <c r="G72" s="583" t="n">
        <v>0</v>
      </c>
      <c r="H72" s="348" t="n"/>
      <c r="I72" s="348" t="n"/>
    </row>
    <row customHeight="1" ht="12.8" r="73" s="349">
      <c r="B73" s="348" t="n"/>
      <c r="C73" s="441" t="n"/>
      <c r="D73" s="439">
        <f>$D$13</f>
        <v/>
      </c>
      <c r="E73" s="581" t="n">
        <v>0</v>
      </c>
      <c r="F73" s="584" t="n">
        <v>0</v>
      </c>
      <c r="G73" s="584" t="n">
        <v>0</v>
      </c>
      <c r="H73" s="348" t="n"/>
      <c r="I73" s="348" t="n"/>
    </row>
    <row customHeight="1" ht="12.8" r="74" s="349">
      <c r="B74" s="361" t="inlineStr">
        <is>
          <t>BF</t>
        </is>
      </c>
      <c r="C74" s="488" t="inlineStr">
        <is>
          <t>Burkina Faso</t>
        </is>
      </c>
      <c r="D74" s="489">
        <f>$D$12</f>
        <v/>
      </c>
      <c r="E74" s="579" t="n">
        <v>0</v>
      </c>
      <c r="F74" s="583" t="n">
        <v>0</v>
      </c>
      <c r="G74" s="583" t="n">
        <v>0</v>
      </c>
      <c r="H74" s="348" t="n"/>
      <c r="I74" s="348" t="n"/>
    </row>
    <row customHeight="1" ht="12.8" r="75" s="349">
      <c r="B75" s="348" t="n"/>
      <c r="C75" s="441" t="n"/>
      <c r="D75" s="439">
        <f>$D$13</f>
        <v/>
      </c>
      <c r="E75" s="581" t="n">
        <v>0</v>
      </c>
      <c r="F75" s="584" t="n">
        <v>0</v>
      </c>
      <c r="G75" s="584" t="n">
        <v>0</v>
      </c>
      <c r="H75" s="348" t="n"/>
      <c r="I75" s="348" t="n"/>
    </row>
    <row customHeight="1" ht="12.8" r="76" s="349">
      <c r="B76" s="361" t="inlineStr">
        <is>
          <t>BI</t>
        </is>
      </c>
      <c r="C76" s="488" t="inlineStr">
        <is>
          <t>Burundi</t>
        </is>
      </c>
      <c r="D76" s="489">
        <f>$D$12</f>
        <v/>
      </c>
      <c r="E76" s="579" t="n">
        <v>0</v>
      </c>
      <c r="F76" s="583" t="n">
        <v>0</v>
      </c>
      <c r="G76" s="583" t="n">
        <v>0</v>
      </c>
      <c r="H76" s="348" t="n"/>
      <c r="I76" s="348" t="n"/>
    </row>
    <row customHeight="1" ht="12.8" r="77" s="349">
      <c r="B77" s="348" t="n"/>
      <c r="C77" s="441" t="n"/>
      <c r="D77" s="439">
        <f>$D$13</f>
        <v/>
      </c>
      <c r="E77" s="581" t="n">
        <v>0</v>
      </c>
      <c r="F77" s="584" t="n">
        <v>0</v>
      </c>
      <c r="G77" s="584" t="n">
        <v>0</v>
      </c>
      <c r="H77" s="348" t="n"/>
      <c r="I77" s="348" t="n"/>
    </row>
    <row customHeight="1" ht="12.8" r="78" s="349">
      <c r="B78" s="361" t="inlineStr">
        <is>
          <t>KH</t>
        </is>
      </c>
      <c r="C78" s="488" t="inlineStr">
        <is>
          <t>Cambodia</t>
        </is>
      </c>
      <c r="D78" s="489">
        <f>$D$12</f>
        <v/>
      </c>
      <c r="E78" s="579" t="n">
        <v>0</v>
      </c>
      <c r="F78" s="583" t="n">
        <v>0</v>
      </c>
      <c r="G78" s="583" t="n">
        <v>0</v>
      </c>
      <c r="H78" s="348" t="n"/>
      <c r="I78" s="348" t="n"/>
    </row>
    <row customHeight="1" ht="12.8" r="79" s="349">
      <c r="B79" s="348" t="n"/>
      <c r="C79" s="441" t="n"/>
      <c r="D79" s="439">
        <f>$D$13</f>
        <v/>
      </c>
      <c r="E79" s="581" t="n">
        <v>0</v>
      </c>
      <c r="F79" s="584" t="n">
        <v>0</v>
      </c>
      <c r="G79" s="584" t="n">
        <v>0</v>
      </c>
      <c r="H79" s="348" t="n"/>
      <c r="I79" s="348" t="n"/>
    </row>
    <row customHeight="1" ht="12.8" r="80" s="349">
      <c r="B80" s="361" t="inlineStr">
        <is>
          <t>CM</t>
        </is>
      </c>
      <c r="C80" s="488" t="inlineStr">
        <is>
          <t>Cameroon</t>
        </is>
      </c>
      <c r="D80" s="489">
        <f>$D$12</f>
        <v/>
      </c>
      <c r="E80" s="579" t="n">
        <v>0</v>
      </c>
      <c r="F80" s="583" t="n">
        <v>0</v>
      </c>
      <c r="G80" s="583" t="n">
        <v>0</v>
      </c>
      <c r="H80" s="348" t="n"/>
      <c r="I80" s="348" t="n"/>
    </row>
    <row customHeight="1" ht="12.8" r="81" s="349">
      <c r="B81" s="348" t="n"/>
      <c r="C81" s="441" t="n"/>
      <c r="D81" s="439">
        <f>$D$13</f>
        <v/>
      </c>
      <c r="E81" s="581" t="n">
        <v>0</v>
      </c>
      <c r="F81" s="584" t="n">
        <v>0</v>
      </c>
      <c r="G81" s="584" t="n">
        <v>0</v>
      </c>
      <c r="H81" s="348" t="n"/>
      <c r="I81" s="348" t="n"/>
    </row>
    <row customHeight="1" ht="12.8" r="82" s="349">
      <c r="B82" s="361" t="inlineStr">
        <is>
          <t>CA</t>
        </is>
      </c>
      <c r="C82" s="488" t="inlineStr">
        <is>
          <t>Canada</t>
        </is>
      </c>
      <c r="D82" s="489">
        <f>$D$12</f>
        <v/>
      </c>
      <c r="E82" s="579" t="n">
        <v>0</v>
      </c>
      <c r="F82" s="583" t="n">
        <v>0</v>
      </c>
      <c r="G82" s="583" t="n">
        <v>0</v>
      </c>
      <c r="H82" s="348" t="n"/>
      <c r="I82" s="348" t="n"/>
    </row>
    <row customHeight="1" ht="12.8" r="83" s="349">
      <c r="B83" s="348" t="n"/>
      <c r="C83" s="441" t="n"/>
      <c r="D83" s="439">
        <f>$D$13</f>
        <v/>
      </c>
      <c r="E83" s="581" t="n">
        <v>0</v>
      </c>
      <c r="F83" s="584" t="n">
        <v>0</v>
      </c>
      <c r="G83" s="584" t="n">
        <v>0</v>
      </c>
      <c r="H83" s="348" t="n"/>
      <c r="I83" s="348" t="n"/>
    </row>
    <row customHeight="1" ht="12.8" r="84" s="349">
      <c r="B84" s="361" t="inlineStr">
        <is>
          <t>CV</t>
        </is>
      </c>
      <c r="C84" s="488" t="inlineStr">
        <is>
          <t>Cape Verde</t>
        </is>
      </c>
      <c r="D84" s="489">
        <f>$D$12</f>
        <v/>
      </c>
      <c r="E84" s="579" t="n">
        <v>0</v>
      </c>
      <c r="F84" s="583" t="n">
        <v>0</v>
      </c>
      <c r="G84" s="583" t="n">
        <v>0</v>
      </c>
      <c r="H84" s="348" t="n"/>
      <c r="I84" s="348" t="n"/>
    </row>
    <row customHeight="1" ht="12.8" r="85" s="349">
      <c r="B85" s="348" t="n"/>
      <c r="C85" s="441" t="n"/>
      <c r="D85" s="439">
        <f>$D$13</f>
        <v/>
      </c>
      <c r="E85" s="581" t="n">
        <v>0</v>
      </c>
      <c r="F85" s="584" t="n">
        <v>0</v>
      </c>
      <c r="G85" s="584" t="n">
        <v>0</v>
      </c>
      <c r="H85" s="348" t="n"/>
      <c r="I85" s="348" t="n"/>
    </row>
    <row customHeight="1" ht="12.8" r="86" s="349">
      <c r="B86" s="361" t="inlineStr">
        <is>
          <t>KY</t>
        </is>
      </c>
      <c r="C86" s="488" t="inlineStr">
        <is>
          <t>Cayman Islands</t>
        </is>
      </c>
      <c r="D86" s="489">
        <f>$D$12</f>
        <v/>
      </c>
      <c r="E86" s="579" t="n">
        <v>0</v>
      </c>
      <c r="F86" s="583" t="n">
        <v>0</v>
      </c>
      <c r="G86" s="583" t="n">
        <v>0</v>
      </c>
      <c r="H86" s="348" t="n"/>
      <c r="I86" s="348" t="n"/>
    </row>
    <row customHeight="1" ht="12.8" r="87" s="349">
      <c r="B87" s="348" t="n"/>
      <c r="C87" s="441" t="n"/>
      <c r="D87" s="439">
        <f>$D$13</f>
        <v/>
      </c>
      <c r="E87" s="581" t="n">
        <v>0</v>
      </c>
      <c r="F87" s="584" t="n">
        <v>0</v>
      </c>
      <c r="G87" s="584" t="n">
        <v>0</v>
      </c>
      <c r="H87" s="348" t="n"/>
      <c r="I87" s="348" t="n"/>
    </row>
    <row customHeight="1" ht="12.8" r="88" s="349">
      <c r="B88" s="361" t="inlineStr">
        <is>
          <t>CF</t>
        </is>
      </c>
      <c r="C88" s="488" t="inlineStr">
        <is>
          <t>Central African Republic</t>
        </is>
      </c>
      <c r="D88" s="489">
        <f>$D$12</f>
        <v/>
      </c>
      <c r="E88" s="579" t="n">
        <v>0</v>
      </c>
      <c r="F88" s="583" t="n">
        <v>0</v>
      </c>
      <c r="G88" s="583" t="n">
        <v>0</v>
      </c>
      <c r="H88" s="348" t="n"/>
      <c r="I88" s="348" t="n"/>
    </row>
    <row customHeight="1" ht="12.8" r="89" s="349">
      <c r="B89" s="348" t="n"/>
      <c r="C89" s="441" t="n"/>
      <c r="D89" s="439">
        <f>$D$13</f>
        <v/>
      </c>
      <c r="E89" s="581" t="n">
        <v>0</v>
      </c>
      <c r="F89" s="584" t="n">
        <v>0</v>
      </c>
      <c r="G89" s="584" t="n">
        <v>0</v>
      </c>
      <c r="H89" s="348" t="n"/>
      <c r="I89" s="348" t="n"/>
    </row>
    <row customHeight="1" ht="12.8" r="90" s="349">
      <c r="B90" s="361" t="inlineStr">
        <is>
          <t>TD</t>
        </is>
      </c>
      <c r="C90" s="488" t="inlineStr">
        <is>
          <t>Chad</t>
        </is>
      </c>
      <c r="D90" s="489">
        <f>$D$12</f>
        <v/>
      </c>
      <c r="E90" s="579" t="n">
        <v>0</v>
      </c>
      <c r="F90" s="583" t="n">
        <v>0</v>
      </c>
      <c r="G90" s="583" t="n">
        <v>0</v>
      </c>
      <c r="H90" s="348" t="n"/>
      <c r="I90" s="348" t="n"/>
    </row>
    <row customHeight="1" ht="12.8" r="91" s="349">
      <c r="B91" s="348" t="n"/>
      <c r="C91" s="441" t="n"/>
      <c r="D91" s="439">
        <f>$D$13</f>
        <v/>
      </c>
      <c r="E91" s="581" t="n">
        <v>0</v>
      </c>
      <c r="F91" s="584" t="n">
        <v>0</v>
      </c>
      <c r="G91" s="584" t="n">
        <v>0</v>
      </c>
      <c r="H91" s="348" t="n"/>
      <c r="I91" s="348" t="n"/>
    </row>
    <row customHeight="1" ht="12.8" r="92" s="349">
      <c r="B92" s="361" t="inlineStr">
        <is>
          <t>CL</t>
        </is>
      </c>
      <c r="C92" s="488" t="inlineStr">
        <is>
          <t>Chile</t>
        </is>
      </c>
      <c r="D92" s="489">
        <f>$D$12</f>
        <v/>
      </c>
      <c r="E92" s="579" t="n">
        <v>0</v>
      </c>
      <c r="F92" s="583" t="n">
        <v>0</v>
      </c>
      <c r="G92" s="583" t="n">
        <v>0</v>
      </c>
      <c r="H92" s="348" t="n"/>
      <c r="I92" s="348" t="n"/>
    </row>
    <row customHeight="1" ht="12.8" r="93" s="349">
      <c r="B93" s="348" t="n"/>
      <c r="C93" s="441" t="n"/>
      <c r="D93" s="439">
        <f>$D$13</f>
        <v/>
      </c>
      <c r="E93" s="581" t="n">
        <v>0</v>
      </c>
      <c r="F93" s="584" t="n">
        <v>0</v>
      </c>
      <c r="G93" s="584" t="n">
        <v>0</v>
      </c>
      <c r="H93" s="348" t="n"/>
      <c r="I93" s="348" t="n"/>
    </row>
    <row customHeight="1" ht="12.8" r="94" s="349">
      <c r="B94" s="361" t="inlineStr">
        <is>
          <t>CN</t>
        </is>
      </c>
      <c r="C94" s="488" t="inlineStr">
        <is>
          <t>China</t>
        </is>
      </c>
      <c r="D94" s="489">
        <f>$D$12</f>
        <v/>
      </c>
      <c r="E94" s="579" t="n">
        <v>0</v>
      </c>
      <c r="F94" s="583" t="n">
        <v>0</v>
      </c>
      <c r="G94" s="583" t="n">
        <v>0</v>
      </c>
      <c r="H94" s="348" t="n"/>
      <c r="I94" s="348" t="n"/>
    </row>
    <row customHeight="1" ht="12.8" r="95" s="349">
      <c r="B95" s="348" t="n"/>
      <c r="C95" s="441" t="n"/>
      <c r="D95" s="439">
        <f>$D$13</f>
        <v/>
      </c>
      <c r="E95" s="581" t="n">
        <v>0</v>
      </c>
      <c r="F95" s="584" t="n">
        <v>0</v>
      </c>
      <c r="G95" s="584" t="n">
        <v>0</v>
      </c>
      <c r="H95" s="348" t="n"/>
      <c r="I95" s="348" t="n"/>
    </row>
    <row customHeight="1" ht="12.8" r="96" s="349">
      <c r="B96" s="361" t="inlineStr">
        <is>
          <t>CC</t>
        </is>
      </c>
      <c r="C96" s="488" t="inlineStr">
        <is>
          <t>Cocos (Keeling) Islands</t>
        </is>
      </c>
      <c r="D96" s="489">
        <f>$D$12</f>
        <v/>
      </c>
      <c r="E96" s="579" t="n">
        <v>0</v>
      </c>
      <c r="F96" s="583" t="n">
        <v>0</v>
      </c>
      <c r="G96" s="583" t="n">
        <v>0</v>
      </c>
      <c r="H96" s="348" t="n"/>
      <c r="I96" s="348" t="n"/>
    </row>
    <row customHeight="1" ht="12.8" r="97" s="349">
      <c r="B97" s="348" t="n"/>
      <c r="C97" s="441" t="n"/>
      <c r="D97" s="439">
        <f>$D$13</f>
        <v/>
      </c>
      <c r="E97" s="581" t="n">
        <v>0</v>
      </c>
      <c r="F97" s="584" t="n">
        <v>0</v>
      </c>
      <c r="G97" s="584" t="n">
        <v>0</v>
      </c>
      <c r="H97" s="348" t="n"/>
      <c r="I97" s="348" t="n"/>
    </row>
    <row customHeight="1" ht="12.8" r="98" s="349">
      <c r="B98" s="361" t="inlineStr">
        <is>
          <t>CO</t>
        </is>
      </c>
      <c r="C98" s="488" t="inlineStr">
        <is>
          <t>Colombia</t>
        </is>
      </c>
      <c r="D98" s="489">
        <f>$D$12</f>
        <v/>
      </c>
      <c r="E98" s="579" t="n">
        <v>0</v>
      </c>
      <c r="F98" s="583" t="n">
        <v>0</v>
      </c>
      <c r="G98" s="583" t="n">
        <v>0</v>
      </c>
      <c r="H98" s="348" t="n"/>
      <c r="I98" s="348" t="n"/>
    </row>
    <row customHeight="1" ht="12.8" r="99" s="349">
      <c r="B99" s="348" t="n"/>
      <c r="C99" s="441" t="n"/>
      <c r="D99" s="439">
        <f>$D$13</f>
        <v/>
      </c>
      <c r="E99" s="581" t="n">
        <v>0</v>
      </c>
      <c r="F99" s="584" t="n">
        <v>0</v>
      </c>
      <c r="G99" s="584" t="n">
        <v>0</v>
      </c>
      <c r="H99" s="348" t="n"/>
      <c r="I99" s="348" t="n"/>
    </row>
    <row customHeight="1" ht="12.8" r="100" s="349">
      <c r="B100" s="361" t="inlineStr">
        <is>
          <t>KM</t>
        </is>
      </c>
      <c r="C100" s="488" t="inlineStr">
        <is>
          <t>Comoros</t>
        </is>
      </c>
      <c r="D100" s="489">
        <f>$D$12</f>
        <v/>
      </c>
      <c r="E100" s="579" t="n">
        <v>0</v>
      </c>
      <c r="F100" s="583" t="n">
        <v>0</v>
      </c>
      <c r="G100" s="583" t="n">
        <v>0</v>
      </c>
      <c r="H100" s="348" t="n"/>
      <c r="I100" s="348" t="n"/>
    </row>
    <row customHeight="1" ht="12.8" r="101" s="349">
      <c r="B101" s="348" t="n"/>
      <c r="C101" s="441" t="n"/>
      <c r="D101" s="439">
        <f>$D$13</f>
        <v/>
      </c>
      <c r="E101" s="581" t="n">
        <v>0</v>
      </c>
      <c r="F101" s="584" t="n">
        <v>0</v>
      </c>
      <c r="G101" s="584" t="n">
        <v>0</v>
      </c>
      <c r="H101" s="348" t="n"/>
      <c r="I101" s="348" t="n"/>
    </row>
    <row customHeight="1" ht="12.8" r="102" s="349">
      <c r="B102" s="361" t="inlineStr">
        <is>
          <t>CD</t>
        </is>
      </c>
      <c r="C102" s="488" t="inlineStr">
        <is>
          <t>Congo</t>
        </is>
      </c>
      <c r="D102" s="489">
        <f>$D$12</f>
        <v/>
      </c>
      <c r="E102" s="579" t="n">
        <v>0</v>
      </c>
      <c r="F102" s="583" t="n">
        <v>0</v>
      </c>
      <c r="G102" s="583" t="n">
        <v>0</v>
      </c>
      <c r="H102" s="348" t="n"/>
      <c r="I102" s="348" t="n"/>
    </row>
    <row customHeight="1" ht="12.8" r="103" s="349">
      <c r="B103" s="348" t="n"/>
      <c r="C103" s="441" t="n"/>
      <c r="D103" s="439">
        <f>$D$13</f>
        <v/>
      </c>
      <c r="E103" s="581" t="n">
        <v>0</v>
      </c>
      <c r="F103" s="584" t="n">
        <v>0</v>
      </c>
      <c r="G103" s="584" t="n">
        <v>0</v>
      </c>
      <c r="H103" s="348" t="n"/>
      <c r="I103" s="348" t="n"/>
    </row>
    <row customHeight="1" ht="12.8" r="104" s="349">
      <c r="B104" s="361" t="inlineStr">
        <is>
          <t>CK</t>
        </is>
      </c>
      <c r="C104" s="488" t="inlineStr">
        <is>
          <t>Cook Islands</t>
        </is>
      </c>
      <c r="D104" s="489">
        <f>$D$12</f>
        <v/>
      </c>
      <c r="E104" s="579" t="n">
        <v>0</v>
      </c>
      <c r="F104" s="583" t="n">
        <v>0</v>
      </c>
      <c r="G104" s="583" t="n">
        <v>0</v>
      </c>
      <c r="H104" s="348" t="n"/>
      <c r="I104" s="348" t="n"/>
    </row>
    <row customHeight="1" ht="12.8" r="105" s="349">
      <c r="B105" s="348" t="n"/>
      <c r="C105" s="441" t="n"/>
      <c r="D105" s="439">
        <f>$D$13</f>
        <v/>
      </c>
      <c r="E105" s="581" t="n">
        <v>0</v>
      </c>
      <c r="F105" s="584" t="n">
        <v>0</v>
      </c>
      <c r="G105" s="584" t="n">
        <v>0</v>
      </c>
      <c r="H105" s="348" t="n"/>
      <c r="I105" s="348" t="n"/>
    </row>
    <row customHeight="1" ht="12.8" r="106" s="349">
      <c r="B106" s="361" t="inlineStr">
        <is>
          <t>CR</t>
        </is>
      </c>
      <c r="C106" s="488" t="inlineStr">
        <is>
          <t>Costa Rica</t>
        </is>
      </c>
      <c r="D106" s="489">
        <f>$D$12</f>
        <v/>
      </c>
      <c r="E106" s="579" t="n">
        <v>0</v>
      </c>
      <c r="F106" s="583" t="n">
        <v>0</v>
      </c>
      <c r="G106" s="583" t="n">
        <v>0</v>
      </c>
      <c r="H106" s="348" t="n"/>
      <c r="I106" s="348" t="n"/>
    </row>
    <row customHeight="1" ht="12.8" r="107" s="349">
      <c r="B107" s="348" t="n"/>
      <c r="C107" s="441" t="n"/>
      <c r="D107" s="439">
        <f>$D$13</f>
        <v/>
      </c>
      <c r="E107" s="581" t="n">
        <v>0</v>
      </c>
      <c r="F107" s="584" t="n">
        <v>0</v>
      </c>
      <c r="G107" s="584" t="n">
        <v>0</v>
      </c>
      <c r="H107" s="348" t="n"/>
      <c r="I107" s="348" t="n"/>
    </row>
    <row customHeight="1" ht="12.8" r="108" s="349">
      <c r="B108" s="361" t="inlineStr">
        <is>
          <t>CI</t>
        </is>
      </c>
      <c r="C108" s="488" t="inlineStr">
        <is>
          <t>Cote D'Ivoire</t>
        </is>
      </c>
      <c r="D108" s="489">
        <f>$D$12</f>
        <v/>
      </c>
      <c r="E108" s="579" t="n">
        <v>0</v>
      </c>
      <c r="F108" s="583" t="n">
        <v>0</v>
      </c>
      <c r="G108" s="583" t="n">
        <v>0</v>
      </c>
      <c r="H108" s="348" t="n"/>
      <c r="I108" s="348" t="n"/>
    </row>
    <row customHeight="1" ht="12.8" r="109" s="349">
      <c r="B109" s="348" t="n"/>
      <c r="C109" s="441" t="n"/>
      <c r="D109" s="439">
        <f>$D$13</f>
        <v/>
      </c>
      <c r="E109" s="581" t="n">
        <v>0</v>
      </c>
      <c r="F109" s="584" t="n">
        <v>0</v>
      </c>
      <c r="G109" s="584" t="n">
        <v>0</v>
      </c>
      <c r="H109" s="348" t="n"/>
      <c r="I109" s="348" t="n"/>
    </row>
    <row customHeight="1" ht="12.8" r="110" s="349">
      <c r="B110" s="361" t="inlineStr">
        <is>
          <t>HR</t>
        </is>
      </c>
      <c r="C110" s="488" t="inlineStr">
        <is>
          <t>Croatia</t>
        </is>
      </c>
      <c r="D110" s="489">
        <f>$D$12</f>
        <v/>
      </c>
      <c r="E110" s="579" t="n">
        <v>0</v>
      </c>
      <c r="F110" s="583" t="n">
        <v>0</v>
      </c>
      <c r="G110" s="583" t="n">
        <v>0</v>
      </c>
      <c r="H110" s="348" t="n"/>
      <c r="I110" s="348" t="n"/>
    </row>
    <row customHeight="1" ht="12.8" r="111" s="349">
      <c r="B111" s="348" t="n"/>
      <c r="C111" s="441" t="n"/>
      <c r="D111" s="439">
        <f>$D$13</f>
        <v/>
      </c>
      <c r="E111" s="581" t="n">
        <v>0</v>
      </c>
      <c r="F111" s="584" t="n">
        <v>0</v>
      </c>
      <c r="G111" s="584" t="n">
        <v>0</v>
      </c>
      <c r="H111" s="348" t="n"/>
      <c r="I111" s="348" t="n"/>
    </row>
    <row customHeight="1" ht="12.8" r="112" s="349">
      <c r="B112" s="361" t="inlineStr">
        <is>
          <t>CU</t>
        </is>
      </c>
      <c r="C112" s="488" t="inlineStr">
        <is>
          <t>Cuba</t>
        </is>
      </c>
      <c r="D112" s="489">
        <f>$D$12</f>
        <v/>
      </c>
      <c r="E112" s="579" t="n">
        <v>0</v>
      </c>
      <c r="F112" s="583" t="n">
        <v>0</v>
      </c>
      <c r="G112" s="583" t="n">
        <v>0</v>
      </c>
      <c r="H112" s="348" t="n"/>
      <c r="I112" s="348" t="n"/>
    </row>
    <row customHeight="1" ht="12.8" r="113" s="349">
      <c r="B113" s="348" t="n"/>
      <c r="C113" s="441" t="n"/>
      <c r="D113" s="439">
        <f>$D$13</f>
        <v/>
      </c>
      <c r="E113" s="581" t="n">
        <v>0</v>
      </c>
      <c r="F113" s="584" t="n">
        <v>0</v>
      </c>
      <c r="G113" s="584" t="n">
        <v>0</v>
      </c>
      <c r="H113" s="348" t="n"/>
      <c r="I113" s="348" t="n"/>
    </row>
    <row customHeight="1" ht="12.8" r="114" s="349">
      <c r="B114" s="361" t="inlineStr">
        <is>
          <t>CY</t>
        </is>
      </c>
      <c r="C114" s="488" t="inlineStr">
        <is>
          <t>Cyprus</t>
        </is>
      </c>
      <c r="D114" s="489">
        <f>$D$12</f>
        <v/>
      </c>
      <c r="E114" s="579" t="n">
        <v>0</v>
      </c>
      <c r="F114" s="583" t="n">
        <v>0</v>
      </c>
      <c r="G114" s="583" t="n">
        <v>0</v>
      </c>
      <c r="H114" s="348" t="n"/>
      <c r="I114" s="348" t="n"/>
    </row>
    <row customHeight="1" ht="12.8" r="115" s="349">
      <c r="B115" s="348" t="n"/>
      <c r="C115" s="441" t="n"/>
      <c r="D115" s="439">
        <f>$D$13</f>
        <v/>
      </c>
      <c r="E115" s="581" t="n">
        <v>0</v>
      </c>
      <c r="F115" s="584" t="n">
        <v>0</v>
      </c>
      <c r="G115" s="584" t="n">
        <v>0</v>
      </c>
      <c r="H115" s="348" t="n"/>
      <c r="I115" s="348" t="n"/>
    </row>
    <row customHeight="1" ht="12.8" r="116" s="349">
      <c r="B116" s="361" t="inlineStr">
        <is>
          <t>CZ</t>
        </is>
      </c>
      <c r="C116" s="488" t="inlineStr">
        <is>
          <t>Czech Republic</t>
        </is>
      </c>
      <c r="D116" s="489">
        <f>$D$12</f>
        <v/>
      </c>
      <c r="E116" s="579" t="n">
        <v>0</v>
      </c>
      <c r="F116" s="583" t="n">
        <v>0</v>
      </c>
      <c r="G116" s="583" t="n">
        <v>0</v>
      </c>
      <c r="H116" s="348" t="n"/>
      <c r="I116" s="348" t="n"/>
    </row>
    <row customHeight="1" ht="12.8" r="117" s="349">
      <c r="B117" s="348" t="n"/>
      <c r="C117" s="441" t="n"/>
      <c r="D117" s="439">
        <f>$D$13</f>
        <v/>
      </c>
      <c r="E117" s="581" t="n">
        <v>0</v>
      </c>
      <c r="F117" s="584" t="n">
        <v>0</v>
      </c>
      <c r="G117" s="584" t="n">
        <v>0</v>
      </c>
      <c r="H117" s="348" t="n"/>
      <c r="I117" s="348" t="n"/>
    </row>
    <row customHeight="1" ht="12.8" r="118" s="349">
      <c r="B118" s="361" t="inlineStr">
        <is>
          <t>DK</t>
        </is>
      </c>
      <c r="C118" s="488" t="inlineStr">
        <is>
          <t>Denmark</t>
        </is>
      </c>
      <c r="D118" s="489">
        <f>$D$12</f>
        <v/>
      </c>
      <c r="E118" s="579" t="n">
        <v>0</v>
      </c>
      <c r="F118" s="583" t="n">
        <v>0</v>
      </c>
      <c r="G118" s="583" t="n">
        <v>0</v>
      </c>
      <c r="H118" s="348" t="n"/>
      <c r="I118" s="348" t="n"/>
    </row>
    <row customHeight="1" ht="12.8" r="119" s="349">
      <c r="B119" s="348" t="n"/>
      <c r="C119" s="441" t="n"/>
      <c r="D119" s="439">
        <f>$D$13</f>
        <v/>
      </c>
      <c r="E119" s="581" t="n">
        <v>0</v>
      </c>
      <c r="F119" s="584" t="n">
        <v>0</v>
      </c>
      <c r="G119" s="584" t="n">
        <v>0</v>
      </c>
      <c r="H119" s="348" t="n"/>
      <c r="I119" s="348" t="n"/>
    </row>
    <row customHeight="1" ht="12.8" r="120" s="349">
      <c r="B120" s="361" t="inlineStr">
        <is>
          <t>DJ</t>
        </is>
      </c>
      <c r="C120" s="488" t="inlineStr">
        <is>
          <t>Djibouti</t>
        </is>
      </c>
      <c r="D120" s="489">
        <f>$D$12</f>
        <v/>
      </c>
      <c r="E120" s="579" t="n">
        <v>0</v>
      </c>
      <c r="F120" s="583" t="n">
        <v>0</v>
      </c>
      <c r="G120" s="583" t="n">
        <v>0</v>
      </c>
      <c r="H120" s="348" t="n"/>
      <c r="I120" s="348" t="n"/>
    </row>
    <row customHeight="1" ht="12.8" r="121" s="349">
      <c r="B121" s="348" t="n"/>
      <c r="C121" s="441" t="n"/>
      <c r="D121" s="439">
        <f>$D$13</f>
        <v/>
      </c>
      <c r="E121" s="581" t="n">
        <v>0</v>
      </c>
      <c r="F121" s="584" t="n">
        <v>0</v>
      </c>
      <c r="G121" s="584" t="n">
        <v>0</v>
      </c>
      <c r="H121" s="348" t="n"/>
      <c r="I121" s="348" t="n"/>
    </row>
    <row customHeight="1" ht="12.8" r="122" s="349">
      <c r="B122" s="361" t="inlineStr">
        <is>
          <t>DM</t>
        </is>
      </c>
      <c r="C122" s="488" t="inlineStr">
        <is>
          <t>Dominica</t>
        </is>
      </c>
      <c r="D122" s="489">
        <f>$D$12</f>
        <v/>
      </c>
      <c r="E122" s="579" t="n">
        <v>0</v>
      </c>
      <c r="F122" s="583" t="n">
        <v>0</v>
      </c>
      <c r="G122" s="583" t="n">
        <v>0</v>
      </c>
      <c r="H122" s="348" t="n"/>
      <c r="I122" s="348" t="n"/>
    </row>
    <row customHeight="1" ht="12.8" r="123" s="349">
      <c r="B123" s="348" t="n"/>
      <c r="C123" s="441" t="n"/>
      <c r="D123" s="439">
        <f>$D$13</f>
        <v/>
      </c>
      <c r="E123" s="581" t="n">
        <v>0</v>
      </c>
      <c r="F123" s="584" t="n">
        <v>0</v>
      </c>
      <c r="G123" s="584" t="n">
        <v>0</v>
      </c>
      <c r="H123" s="348" t="n"/>
      <c r="I123" s="348" t="n"/>
    </row>
    <row customHeight="1" ht="12.8" r="124" s="349">
      <c r="B124" s="361" t="inlineStr">
        <is>
          <t>DO</t>
        </is>
      </c>
      <c r="C124" s="488" t="inlineStr">
        <is>
          <t>Dominican Republic</t>
        </is>
      </c>
      <c r="D124" s="489">
        <f>$D$12</f>
        <v/>
      </c>
      <c r="E124" s="579" t="n">
        <v>0</v>
      </c>
      <c r="F124" s="583" t="n">
        <v>0</v>
      </c>
      <c r="G124" s="583" t="n">
        <v>0</v>
      </c>
      <c r="H124" s="348" t="n"/>
      <c r="I124" s="348" t="n"/>
    </row>
    <row customHeight="1" ht="12.8" r="125" s="349">
      <c r="B125" s="348" t="n"/>
      <c r="C125" s="441" t="n"/>
      <c r="D125" s="439">
        <f>$D$13</f>
        <v/>
      </c>
      <c r="E125" s="581" t="n">
        <v>0</v>
      </c>
      <c r="F125" s="584" t="n">
        <v>0</v>
      </c>
      <c r="G125" s="584" t="n">
        <v>0</v>
      </c>
      <c r="H125" s="348" t="n"/>
      <c r="I125" s="348" t="n"/>
    </row>
    <row customHeight="1" ht="12.8" r="126" s="349">
      <c r="B126" s="361" t="inlineStr">
        <is>
          <t>TL</t>
        </is>
      </c>
      <c r="C126" s="488" t="inlineStr">
        <is>
          <t>East Timor</t>
        </is>
      </c>
      <c r="D126" s="489">
        <f>$D$12</f>
        <v/>
      </c>
      <c r="E126" s="579" t="n">
        <v>0</v>
      </c>
      <c r="F126" s="583" t="n">
        <v>0</v>
      </c>
      <c r="G126" s="583" t="n">
        <v>0</v>
      </c>
      <c r="H126" s="348" t="n"/>
      <c r="I126" s="348" t="n"/>
    </row>
    <row customHeight="1" ht="12.8" r="127" s="349">
      <c r="B127" s="348" t="n"/>
      <c r="C127" s="441" t="n"/>
      <c r="D127" s="439">
        <f>$D$13</f>
        <v/>
      </c>
      <c r="E127" s="581" t="n">
        <v>0</v>
      </c>
      <c r="F127" s="584" t="n">
        <v>0</v>
      </c>
      <c r="G127" s="584" t="n">
        <v>0</v>
      </c>
      <c r="H127" s="348" t="n"/>
      <c r="I127" s="348" t="n"/>
    </row>
    <row customHeight="1" ht="12.8" r="128" s="349">
      <c r="B128" s="361" t="inlineStr">
        <is>
          <t>EC</t>
        </is>
      </c>
      <c r="C128" s="488" t="inlineStr">
        <is>
          <t>Ecuador</t>
        </is>
      </c>
      <c r="D128" s="489">
        <f>$D$12</f>
        <v/>
      </c>
      <c r="E128" s="579" t="n">
        <v>0</v>
      </c>
      <c r="F128" s="583" t="n">
        <v>0</v>
      </c>
      <c r="G128" s="583" t="n">
        <v>0</v>
      </c>
      <c r="H128" s="348" t="n"/>
      <c r="I128" s="348" t="n"/>
    </row>
    <row customHeight="1" ht="12.8" r="129" s="349">
      <c r="B129" s="348" t="n"/>
      <c r="C129" s="441" t="n"/>
      <c r="D129" s="439">
        <f>$D$13</f>
        <v/>
      </c>
      <c r="E129" s="581" t="n">
        <v>0</v>
      </c>
      <c r="F129" s="584" t="n">
        <v>0</v>
      </c>
      <c r="G129" s="584" t="n">
        <v>0</v>
      </c>
      <c r="H129" s="348" t="n"/>
      <c r="I129" s="348" t="n"/>
    </row>
    <row customHeight="1" ht="12.8" r="130" s="349">
      <c r="B130" s="361" t="inlineStr">
        <is>
          <t>EG</t>
        </is>
      </c>
      <c r="C130" s="488" t="inlineStr">
        <is>
          <t>Egypt</t>
        </is>
      </c>
      <c r="D130" s="489">
        <f>$D$12</f>
        <v/>
      </c>
      <c r="E130" s="579" t="n">
        <v>0</v>
      </c>
      <c r="F130" s="583" t="n">
        <v>0</v>
      </c>
      <c r="G130" s="583" t="n">
        <v>0</v>
      </c>
      <c r="H130" s="348" t="n"/>
      <c r="I130" s="348" t="n"/>
    </row>
    <row customHeight="1" ht="12.8" r="131" s="349">
      <c r="B131" s="348" t="n"/>
      <c r="C131" s="441" t="n"/>
      <c r="D131" s="439">
        <f>$D$13</f>
        <v/>
      </c>
      <c r="E131" s="581" t="n">
        <v>0</v>
      </c>
      <c r="F131" s="584" t="n">
        <v>0</v>
      </c>
      <c r="G131" s="584" t="n">
        <v>0</v>
      </c>
      <c r="H131" s="348" t="n"/>
      <c r="I131" s="348" t="n"/>
    </row>
    <row customHeight="1" ht="12.8" r="132" s="349">
      <c r="B132" s="361" t="inlineStr">
        <is>
          <t>SV</t>
        </is>
      </c>
      <c r="C132" s="488" t="inlineStr">
        <is>
          <t>El Salvador</t>
        </is>
      </c>
      <c r="D132" s="489">
        <f>$D$12</f>
        <v/>
      </c>
      <c r="E132" s="579" t="n">
        <v>0</v>
      </c>
      <c r="F132" s="583" t="n">
        <v>0</v>
      </c>
      <c r="G132" s="583" t="n">
        <v>0</v>
      </c>
      <c r="H132" s="348" t="n"/>
      <c r="I132" s="348" t="n"/>
    </row>
    <row customHeight="1" ht="12.8" r="133" s="349">
      <c r="B133" s="348" t="n"/>
      <c r="C133" s="441" t="n"/>
      <c r="D133" s="439">
        <f>$D$13</f>
        <v/>
      </c>
      <c r="E133" s="581" t="n">
        <v>0</v>
      </c>
      <c r="F133" s="584" t="n">
        <v>0</v>
      </c>
      <c r="G133" s="584" t="n">
        <v>0</v>
      </c>
      <c r="H133" s="348" t="n"/>
      <c r="I133" s="348" t="n"/>
    </row>
    <row customHeight="1" ht="12.8" r="134" s="349">
      <c r="B134" s="361" t="inlineStr">
        <is>
          <t>GQ</t>
        </is>
      </c>
      <c r="C134" s="488" t="inlineStr">
        <is>
          <t>Equatorial Guinea</t>
        </is>
      </c>
      <c r="D134" s="489">
        <f>$D$12</f>
        <v/>
      </c>
      <c r="E134" s="579" t="n">
        <v>0</v>
      </c>
      <c r="F134" s="583" t="n">
        <v>0</v>
      </c>
      <c r="G134" s="583" t="n">
        <v>0</v>
      </c>
      <c r="H134" s="348" t="n"/>
      <c r="I134" s="348" t="n"/>
    </row>
    <row customHeight="1" ht="12.8" r="135" s="349">
      <c r="B135" s="348" t="n"/>
      <c r="C135" s="441" t="n"/>
      <c r="D135" s="439">
        <f>$D$13</f>
        <v/>
      </c>
      <c r="E135" s="581" t="n">
        <v>0</v>
      </c>
      <c r="F135" s="584" t="n">
        <v>0</v>
      </c>
      <c r="G135" s="584" t="n">
        <v>0</v>
      </c>
      <c r="H135" s="348" t="n"/>
      <c r="I135" s="348" t="n"/>
    </row>
    <row customHeight="1" ht="12.8" r="136" s="349">
      <c r="B136" s="361" t="inlineStr">
        <is>
          <t>ER</t>
        </is>
      </c>
      <c r="C136" s="488" t="inlineStr">
        <is>
          <t>Eritrea</t>
        </is>
      </c>
      <c r="D136" s="489">
        <f>$D$12</f>
        <v/>
      </c>
      <c r="E136" s="579" t="n">
        <v>0</v>
      </c>
      <c r="F136" s="583" t="n">
        <v>0</v>
      </c>
      <c r="G136" s="583" t="n">
        <v>0</v>
      </c>
      <c r="H136" s="348" t="n"/>
      <c r="I136" s="348" t="n"/>
    </row>
    <row customHeight="1" ht="12.8" r="137" s="349">
      <c r="B137" s="348" t="n"/>
      <c r="C137" s="441" t="n"/>
      <c r="D137" s="439">
        <f>$D$13</f>
        <v/>
      </c>
      <c r="E137" s="581" t="n">
        <v>0</v>
      </c>
      <c r="F137" s="584" t="n">
        <v>0</v>
      </c>
      <c r="G137" s="584" t="n">
        <v>0</v>
      </c>
      <c r="H137" s="348" t="n"/>
      <c r="I137" s="348" t="n"/>
    </row>
    <row customHeight="1" ht="12.8" r="138" s="349">
      <c r="B138" s="361" t="inlineStr">
        <is>
          <t>EE</t>
        </is>
      </c>
      <c r="C138" s="488" t="inlineStr">
        <is>
          <t>Estonia</t>
        </is>
      </c>
      <c r="D138" s="489">
        <f>$D$12</f>
        <v/>
      </c>
      <c r="E138" s="579" t="n">
        <v>0</v>
      </c>
      <c r="F138" s="583" t="n">
        <v>0</v>
      </c>
      <c r="G138" s="583" t="n">
        <v>0</v>
      </c>
      <c r="H138" s="348" t="n"/>
      <c r="I138" s="348" t="n"/>
    </row>
    <row customHeight="1" ht="12.8" r="139" s="349">
      <c r="B139" s="348" t="n"/>
      <c r="C139" s="441" t="n"/>
      <c r="D139" s="439">
        <f>$D$13</f>
        <v/>
      </c>
      <c r="E139" s="581" t="n">
        <v>0</v>
      </c>
      <c r="F139" s="584" t="n">
        <v>0</v>
      </c>
      <c r="G139" s="584" t="n">
        <v>0</v>
      </c>
      <c r="H139" s="348" t="n"/>
      <c r="I139" s="348" t="n"/>
    </row>
    <row customHeight="1" ht="12.8" r="140" s="349">
      <c r="B140" s="361" t="inlineStr">
        <is>
          <t>ET</t>
        </is>
      </c>
      <c r="C140" s="488" t="inlineStr">
        <is>
          <t>Ethiopia</t>
        </is>
      </c>
      <c r="D140" s="489">
        <f>$D$12</f>
        <v/>
      </c>
      <c r="E140" s="579" t="n">
        <v>0</v>
      </c>
      <c r="F140" s="583" t="n">
        <v>0</v>
      </c>
      <c r="G140" s="583" t="n">
        <v>0</v>
      </c>
      <c r="H140" s="348" t="n"/>
      <c r="I140" s="348" t="n"/>
    </row>
    <row customHeight="1" ht="12.8" r="141" s="349">
      <c r="B141" s="348" t="n"/>
      <c r="C141" s="441" t="n"/>
      <c r="D141" s="439">
        <f>$D$13</f>
        <v/>
      </c>
      <c r="E141" s="581" t="n">
        <v>0</v>
      </c>
      <c r="F141" s="584" t="n">
        <v>0</v>
      </c>
      <c r="G141" s="584" t="n">
        <v>0</v>
      </c>
      <c r="H141" s="348" t="n"/>
      <c r="I141" s="348" t="n"/>
    </row>
    <row customHeight="1" ht="12.8" r="142" s="349">
      <c r="B142" s="361" t="inlineStr">
        <is>
          <t>FJ</t>
        </is>
      </c>
      <c r="C142" s="488" t="inlineStr">
        <is>
          <t>Fiji</t>
        </is>
      </c>
      <c r="D142" s="489">
        <f>$D$12</f>
        <v/>
      </c>
      <c r="E142" s="579" t="n">
        <v>0</v>
      </c>
      <c r="F142" s="583" t="n">
        <v>0</v>
      </c>
      <c r="G142" s="583" t="n">
        <v>0</v>
      </c>
      <c r="H142" s="348" t="n"/>
      <c r="I142" s="348" t="n"/>
    </row>
    <row customHeight="1" ht="12.8" r="143" s="349">
      <c r="B143" s="348" t="n"/>
      <c r="C143" s="441" t="n"/>
      <c r="D143" s="439">
        <f>$D$13</f>
        <v/>
      </c>
      <c r="E143" s="581" t="n">
        <v>0</v>
      </c>
      <c r="F143" s="584" t="n">
        <v>0</v>
      </c>
      <c r="G143" s="584" t="n">
        <v>0</v>
      </c>
      <c r="H143" s="348" t="n"/>
      <c r="I143" s="348" t="n"/>
    </row>
    <row customHeight="1" ht="12.8" r="144" s="349">
      <c r="B144" s="361" t="inlineStr">
        <is>
          <t>FI</t>
        </is>
      </c>
      <c r="C144" s="488" t="inlineStr">
        <is>
          <t>Finland</t>
        </is>
      </c>
      <c r="D144" s="489">
        <f>$D$12</f>
        <v/>
      </c>
      <c r="E144" s="579" t="n">
        <v>0</v>
      </c>
      <c r="F144" s="583" t="n">
        <v>0</v>
      </c>
      <c r="G144" s="583" t="n">
        <v>0</v>
      </c>
      <c r="H144" s="348" t="n"/>
      <c r="I144" s="348" t="n"/>
    </row>
    <row customHeight="1" ht="12.8" r="145" s="349">
      <c r="B145" s="348" t="n"/>
      <c r="C145" s="441" t="n"/>
      <c r="D145" s="439">
        <f>$D$13</f>
        <v/>
      </c>
      <c r="E145" s="581" t="n">
        <v>0</v>
      </c>
      <c r="F145" s="584" t="n">
        <v>0</v>
      </c>
      <c r="G145" s="584" t="n">
        <v>0</v>
      </c>
      <c r="H145" s="348" t="n"/>
      <c r="I145" s="348" t="n"/>
    </row>
    <row customHeight="1" ht="12.8" r="146" s="349">
      <c r="B146" s="361" t="inlineStr">
        <is>
          <t>FR</t>
        </is>
      </c>
      <c r="C146" s="488" t="inlineStr">
        <is>
          <t>France</t>
        </is>
      </c>
      <c r="D146" s="489">
        <f>$D$12</f>
        <v/>
      </c>
      <c r="E146" s="579" t="n">
        <v>0</v>
      </c>
      <c r="F146" s="583" t="n">
        <v>0</v>
      </c>
      <c r="G146" s="583" t="n">
        <v>0</v>
      </c>
      <c r="H146" s="348" t="n"/>
      <c r="I146" s="348" t="n"/>
    </row>
    <row customHeight="1" ht="12.8" r="147" s="349">
      <c r="B147" s="348" t="n"/>
      <c r="C147" s="441" t="n"/>
      <c r="D147" s="439">
        <f>$D$13</f>
        <v/>
      </c>
      <c r="E147" s="581" t="n">
        <v>0</v>
      </c>
      <c r="F147" s="584" t="n">
        <v>0</v>
      </c>
      <c r="G147" s="584" t="n">
        <v>0</v>
      </c>
      <c r="H147" s="348" t="n"/>
      <c r="I147" s="348" t="n"/>
    </row>
    <row customHeight="1" ht="12.8" r="148" s="349">
      <c r="B148" s="361" t="inlineStr">
        <is>
          <t>GA</t>
        </is>
      </c>
      <c r="C148" s="488" t="inlineStr">
        <is>
          <t>Gabon</t>
        </is>
      </c>
      <c r="D148" s="489">
        <f>$D$12</f>
        <v/>
      </c>
      <c r="E148" s="579" t="n">
        <v>0</v>
      </c>
      <c r="F148" s="583" t="n">
        <v>0</v>
      </c>
      <c r="G148" s="583" t="n">
        <v>0</v>
      </c>
      <c r="H148" s="348" t="n"/>
      <c r="I148" s="348" t="n"/>
    </row>
    <row customHeight="1" ht="12.8" r="149" s="349">
      <c r="B149" s="348" t="n"/>
      <c r="C149" s="441" t="n"/>
      <c r="D149" s="439">
        <f>$D$13</f>
        <v/>
      </c>
      <c r="E149" s="581" t="n">
        <v>0</v>
      </c>
      <c r="F149" s="584" t="n">
        <v>0</v>
      </c>
      <c r="G149" s="584" t="n">
        <v>0</v>
      </c>
      <c r="H149" s="348" t="n"/>
      <c r="I149" s="348" t="n"/>
    </row>
    <row customHeight="1" ht="12.8" r="150" s="349">
      <c r="B150" s="361" t="inlineStr">
        <is>
          <t>GM</t>
        </is>
      </c>
      <c r="C150" s="488" t="inlineStr">
        <is>
          <t>Gambia</t>
        </is>
      </c>
      <c r="D150" s="489">
        <f>$D$12</f>
        <v/>
      </c>
      <c r="E150" s="579" t="n">
        <v>0</v>
      </c>
      <c r="F150" s="583" t="n">
        <v>0</v>
      </c>
      <c r="G150" s="583" t="n">
        <v>0</v>
      </c>
      <c r="H150" s="348" t="n"/>
      <c r="I150" s="348" t="n"/>
    </row>
    <row customHeight="1" ht="12.8" r="151" s="349">
      <c r="B151" s="348" t="n"/>
      <c r="C151" s="441" t="n"/>
      <c r="D151" s="439">
        <f>$D$13</f>
        <v/>
      </c>
      <c r="E151" s="581" t="n">
        <v>0</v>
      </c>
      <c r="F151" s="584" t="n">
        <v>0</v>
      </c>
      <c r="G151" s="584" t="n">
        <v>0</v>
      </c>
      <c r="H151" s="348" t="n"/>
      <c r="I151" s="348" t="n"/>
    </row>
    <row customHeight="1" ht="12.8" r="152" s="349">
      <c r="B152" s="361" t="inlineStr">
        <is>
          <t>GE</t>
        </is>
      </c>
      <c r="C152" s="488" t="inlineStr">
        <is>
          <t>Georgia</t>
        </is>
      </c>
      <c r="D152" s="489">
        <f>$D$12</f>
        <v/>
      </c>
      <c r="E152" s="579" t="n">
        <v>0</v>
      </c>
      <c r="F152" s="583" t="n">
        <v>0</v>
      </c>
      <c r="G152" s="583" t="n">
        <v>0</v>
      </c>
      <c r="H152" s="348" t="n"/>
      <c r="I152" s="348" t="n"/>
    </row>
    <row customHeight="1" ht="12.8" r="153" s="349">
      <c r="B153" s="348" t="n"/>
      <c r="C153" s="441" t="n"/>
      <c r="D153" s="439">
        <f>$D$13</f>
        <v/>
      </c>
      <c r="E153" s="581" t="n">
        <v>0</v>
      </c>
      <c r="F153" s="584" t="n">
        <v>0</v>
      </c>
      <c r="G153" s="584" t="n">
        <v>0</v>
      </c>
      <c r="H153" s="348" t="n"/>
      <c r="I153" s="348" t="n"/>
    </row>
    <row customHeight="1" ht="12.8" r="154" s="349">
      <c r="B154" s="361" t="inlineStr">
        <is>
          <t>GH</t>
        </is>
      </c>
      <c r="C154" s="488" t="inlineStr">
        <is>
          <t>Ghana</t>
        </is>
      </c>
      <c r="D154" s="489">
        <f>$D$12</f>
        <v/>
      </c>
      <c r="E154" s="579" t="n">
        <v>0</v>
      </c>
      <c r="F154" s="583" t="n">
        <v>0</v>
      </c>
      <c r="G154" s="583" t="n">
        <v>0</v>
      </c>
      <c r="H154" s="348" t="n"/>
      <c r="I154" s="348" t="n"/>
    </row>
    <row customHeight="1" ht="12.8" r="155" s="349">
      <c r="B155" s="348" t="n"/>
      <c r="C155" s="441" t="n"/>
      <c r="D155" s="439">
        <f>$D$13</f>
        <v/>
      </c>
      <c r="E155" s="581" t="n">
        <v>0</v>
      </c>
      <c r="F155" s="584" t="n">
        <v>0</v>
      </c>
      <c r="G155" s="584" t="n">
        <v>0</v>
      </c>
      <c r="H155" s="348" t="n"/>
      <c r="I155" s="348" t="n"/>
    </row>
    <row customHeight="1" ht="12.8" r="156" s="349">
      <c r="B156" s="361" t="inlineStr">
        <is>
          <t>GI</t>
        </is>
      </c>
      <c r="C156" s="488" t="inlineStr">
        <is>
          <t>Gibraltar</t>
        </is>
      </c>
      <c r="D156" s="489">
        <f>$D$12</f>
        <v/>
      </c>
      <c r="E156" s="579" t="n">
        <v>0</v>
      </c>
      <c r="F156" s="583" t="n">
        <v>0</v>
      </c>
      <c r="G156" s="583" t="n">
        <v>0</v>
      </c>
      <c r="H156" s="348" t="n"/>
      <c r="I156" s="348" t="n"/>
    </row>
    <row customHeight="1" ht="12.8" r="157" s="349">
      <c r="B157" s="348" t="n"/>
      <c r="C157" s="441" t="n"/>
      <c r="D157" s="439">
        <f>$D$13</f>
        <v/>
      </c>
      <c r="E157" s="581" t="n">
        <v>0</v>
      </c>
      <c r="F157" s="584" t="n">
        <v>0</v>
      </c>
      <c r="G157" s="584" t="n">
        <v>0</v>
      </c>
      <c r="H157" s="348" t="n"/>
      <c r="I157" s="348" t="n"/>
    </row>
    <row customHeight="1" ht="12.8" r="158" s="349">
      <c r="B158" s="361" t="inlineStr">
        <is>
          <t>GB</t>
        </is>
      </c>
      <c r="C158" s="488" t="inlineStr">
        <is>
          <t>Great Britain</t>
        </is>
      </c>
      <c r="D158" s="489">
        <f>$D$12</f>
        <v/>
      </c>
      <c r="E158" s="579" t="n">
        <v>0</v>
      </c>
      <c r="F158" s="583" t="n">
        <v>0</v>
      </c>
      <c r="G158" s="583" t="n">
        <v>0</v>
      </c>
      <c r="H158" s="348" t="n"/>
      <c r="I158" s="348" t="n"/>
    </row>
    <row customHeight="1" ht="12.8" r="159" s="349">
      <c r="B159" s="348" t="n"/>
      <c r="C159" s="441" t="n"/>
      <c r="D159" s="439">
        <f>$D$13</f>
        <v/>
      </c>
      <c r="E159" s="581" t="n">
        <v>0</v>
      </c>
      <c r="F159" s="584" t="n">
        <v>0</v>
      </c>
      <c r="G159" s="584" t="n">
        <v>0</v>
      </c>
      <c r="H159" s="348" t="n"/>
      <c r="I159" s="348" t="n"/>
    </row>
    <row customHeight="1" ht="12.8" r="160" s="349">
      <c r="B160" s="361" t="inlineStr">
        <is>
          <t>GR</t>
        </is>
      </c>
      <c r="C160" s="488" t="inlineStr">
        <is>
          <t>Greece</t>
        </is>
      </c>
      <c r="D160" s="489">
        <f>$D$12</f>
        <v/>
      </c>
      <c r="E160" s="579" t="n">
        <v>0</v>
      </c>
      <c r="F160" s="583" t="n">
        <v>0</v>
      </c>
      <c r="G160" s="583" t="n">
        <v>0</v>
      </c>
      <c r="H160" s="348" t="n"/>
      <c r="I160" s="348" t="n"/>
    </row>
    <row customHeight="1" ht="12.8" r="161" s="349">
      <c r="B161" s="348" t="n"/>
      <c r="C161" s="441" t="n"/>
      <c r="D161" s="439">
        <f>$D$13</f>
        <v/>
      </c>
      <c r="E161" s="581" t="n">
        <v>0</v>
      </c>
      <c r="F161" s="584" t="n">
        <v>0</v>
      </c>
      <c r="G161" s="584" t="n">
        <v>0</v>
      </c>
      <c r="H161" s="348" t="n"/>
      <c r="I161" s="348" t="n"/>
    </row>
    <row customHeight="1" ht="12.8" r="162" s="349">
      <c r="B162" s="361" t="inlineStr">
        <is>
          <t>GD</t>
        </is>
      </c>
      <c r="C162" s="488" t="inlineStr">
        <is>
          <t>Grenada</t>
        </is>
      </c>
      <c r="D162" s="489">
        <f>$D$12</f>
        <v/>
      </c>
      <c r="E162" s="579" t="n">
        <v>0</v>
      </c>
      <c r="F162" s="583" t="n">
        <v>0</v>
      </c>
      <c r="G162" s="583" t="n">
        <v>0</v>
      </c>
      <c r="H162" s="348" t="n"/>
      <c r="I162" s="348" t="n"/>
    </row>
    <row customHeight="1" ht="12.8" r="163" s="349">
      <c r="B163" s="348" t="n"/>
      <c r="C163" s="441" t="n"/>
      <c r="D163" s="439">
        <f>$D$13</f>
        <v/>
      </c>
      <c r="E163" s="581" t="n">
        <v>0</v>
      </c>
      <c r="F163" s="584" t="n">
        <v>0</v>
      </c>
      <c r="G163" s="584" t="n">
        <v>0</v>
      </c>
      <c r="H163" s="348" t="n"/>
      <c r="I163" s="348" t="n"/>
    </row>
    <row customHeight="1" ht="12.8" r="164" s="349">
      <c r="B164" s="361" t="inlineStr">
        <is>
          <t>GP</t>
        </is>
      </c>
      <c r="C164" s="488" t="inlineStr">
        <is>
          <t>Guadeloupe</t>
        </is>
      </c>
      <c r="D164" s="489">
        <f>$D$12</f>
        <v/>
      </c>
      <c r="E164" s="579" t="n">
        <v>0</v>
      </c>
      <c r="F164" s="583" t="n">
        <v>0</v>
      </c>
      <c r="G164" s="583" t="n">
        <v>0</v>
      </c>
      <c r="H164" s="348" t="n"/>
      <c r="I164" s="348" t="n"/>
    </row>
    <row customHeight="1" ht="12.8" r="165" s="349">
      <c r="B165" s="348" t="n"/>
      <c r="C165" s="441" t="n"/>
      <c r="D165" s="439">
        <f>$D$13</f>
        <v/>
      </c>
      <c r="E165" s="581" t="n">
        <v>0</v>
      </c>
      <c r="F165" s="584" t="n">
        <v>0</v>
      </c>
      <c r="G165" s="584" t="n">
        <v>0</v>
      </c>
      <c r="H165" s="348" t="n"/>
      <c r="I165" s="348" t="n"/>
    </row>
    <row customHeight="1" ht="12.8" r="166" s="349">
      <c r="B166" s="361" t="inlineStr">
        <is>
          <t>GU</t>
        </is>
      </c>
      <c r="C166" s="488" t="inlineStr">
        <is>
          <t>Guam</t>
        </is>
      </c>
      <c r="D166" s="489">
        <f>$D$12</f>
        <v/>
      </c>
      <c r="E166" s="579" t="n">
        <v>0</v>
      </c>
      <c r="F166" s="583" t="n">
        <v>0</v>
      </c>
      <c r="G166" s="583" t="n">
        <v>0</v>
      </c>
      <c r="H166" s="348" t="n"/>
      <c r="I166" s="348" t="n"/>
    </row>
    <row customHeight="1" ht="12.8" r="167" s="349">
      <c r="B167" s="348" t="n"/>
      <c r="C167" s="441" t="n"/>
      <c r="D167" s="439">
        <f>$D$13</f>
        <v/>
      </c>
      <c r="E167" s="581" t="n">
        <v>0</v>
      </c>
      <c r="F167" s="584" t="n">
        <v>0</v>
      </c>
      <c r="G167" s="584" t="n">
        <v>0</v>
      </c>
      <c r="H167" s="348" t="n"/>
      <c r="I167" s="348" t="n"/>
    </row>
    <row customHeight="1" ht="12.8" r="168" s="349">
      <c r="B168" s="361" t="inlineStr">
        <is>
          <t>GT</t>
        </is>
      </c>
      <c r="C168" s="488" t="inlineStr">
        <is>
          <t>Guatemala</t>
        </is>
      </c>
      <c r="D168" s="489">
        <f>$D$12</f>
        <v/>
      </c>
      <c r="E168" s="579" t="n">
        <v>0</v>
      </c>
      <c r="F168" s="583" t="n">
        <v>0</v>
      </c>
      <c r="G168" s="583" t="n">
        <v>0</v>
      </c>
      <c r="H168" s="348" t="n"/>
      <c r="I168" s="348" t="n"/>
    </row>
    <row customHeight="1" ht="12.8" r="169" s="349">
      <c r="B169" s="348" t="n"/>
      <c r="C169" s="441" t="n"/>
      <c r="D169" s="439">
        <f>$D$13</f>
        <v/>
      </c>
      <c r="E169" s="581" t="n">
        <v>0</v>
      </c>
      <c r="F169" s="584" t="n">
        <v>0</v>
      </c>
      <c r="G169" s="584" t="n">
        <v>0</v>
      </c>
      <c r="H169" s="348" t="n"/>
      <c r="I169" s="348" t="n"/>
    </row>
    <row customHeight="1" ht="12.8" r="170" s="349">
      <c r="B170" s="361" t="inlineStr">
        <is>
          <t>GG</t>
        </is>
      </c>
      <c r="C170" s="488" t="inlineStr">
        <is>
          <t>Guernsey</t>
        </is>
      </c>
      <c r="D170" s="489">
        <f>$D$12</f>
        <v/>
      </c>
      <c r="E170" s="579" t="n">
        <v>0</v>
      </c>
      <c r="F170" s="583" t="n">
        <v>0</v>
      </c>
      <c r="G170" s="583" t="n">
        <v>0</v>
      </c>
      <c r="H170" s="348" t="n"/>
      <c r="I170" s="348" t="n"/>
    </row>
    <row customHeight="1" ht="12.8" r="171" s="349">
      <c r="B171" s="348" t="n"/>
      <c r="C171" s="441" t="n"/>
      <c r="D171" s="439">
        <f>$D$13</f>
        <v/>
      </c>
      <c r="E171" s="581" t="n">
        <v>0</v>
      </c>
      <c r="F171" s="584" t="n">
        <v>0</v>
      </c>
      <c r="G171" s="584" t="n">
        <v>0</v>
      </c>
      <c r="H171" s="348" t="n"/>
      <c r="I171" s="348" t="n"/>
    </row>
    <row customHeight="1" ht="12.8" r="172" s="349">
      <c r="B172" s="361" t="inlineStr">
        <is>
          <t>GN</t>
        </is>
      </c>
      <c r="C172" s="488" t="inlineStr">
        <is>
          <t>Guinea</t>
        </is>
      </c>
      <c r="D172" s="489">
        <f>$D$12</f>
        <v/>
      </c>
      <c r="E172" s="579" t="n">
        <v>0</v>
      </c>
      <c r="F172" s="583" t="n">
        <v>0</v>
      </c>
      <c r="G172" s="583" t="n">
        <v>0</v>
      </c>
      <c r="H172" s="348" t="n"/>
      <c r="I172" s="348" t="n"/>
    </row>
    <row customHeight="1" ht="12.8" r="173" s="349">
      <c r="B173" s="348" t="n"/>
      <c r="C173" s="441" t="n"/>
      <c r="D173" s="439">
        <f>$D$13</f>
        <v/>
      </c>
      <c r="E173" s="581" t="n">
        <v>0</v>
      </c>
      <c r="F173" s="584" t="n">
        <v>0</v>
      </c>
      <c r="G173" s="584" t="n">
        <v>0</v>
      </c>
      <c r="H173" s="348" t="n"/>
      <c r="I173" s="348" t="n"/>
    </row>
    <row customHeight="1" ht="12.8" r="174" s="349">
      <c r="B174" s="361" t="inlineStr">
        <is>
          <t>GW</t>
        </is>
      </c>
      <c r="C174" s="488" t="inlineStr">
        <is>
          <t>Guinea-Bissau</t>
        </is>
      </c>
      <c r="D174" s="489">
        <f>$D$12</f>
        <v/>
      </c>
      <c r="E174" s="579" t="n">
        <v>0</v>
      </c>
      <c r="F174" s="583" t="n">
        <v>0</v>
      </c>
      <c r="G174" s="583" t="n">
        <v>0</v>
      </c>
      <c r="H174" s="348" t="n"/>
      <c r="I174" s="348" t="n"/>
    </row>
    <row customHeight="1" ht="12.8" r="175" s="349">
      <c r="B175" s="348" t="n"/>
      <c r="C175" s="441" t="n"/>
      <c r="D175" s="439">
        <f>$D$13</f>
        <v/>
      </c>
      <c r="E175" s="581" t="n">
        <v>0</v>
      </c>
      <c r="F175" s="584" t="n">
        <v>0</v>
      </c>
      <c r="G175" s="584" t="n">
        <v>0</v>
      </c>
      <c r="H175" s="348" t="n"/>
      <c r="I175" s="348" t="n"/>
    </row>
    <row customHeight="1" ht="12.8" r="176" s="349">
      <c r="B176" s="361" t="inlineStr">
        <is>
          <t>GY</t>
        </is>
      </c>
      <c r="C176" s="488" t="inlineStr">
        <is>
          <t>Guyana</t>
        </is>
      </c>
      <c r="D176" s="489">
        <f>$D$12</f>
        <v/>
      </c>
      <c r="E176" s="579" t="n">
        <v>0</v>
      </c>
      <c r="F176" s="583" t="n">
        <v>0</v>
      </c>
      <c r="G176" s="583" t="n">
        <v>0</v>
      </c>
      <c r="H176" s="348" t="n"/>
      <c r="I176" s="348" t="n"/>
    </row>
    <row customHeight="1" ht="12.8" r="177" s="349">
      <c r="B177" s="348" t="n"/>
      <c r="C177" s="441" t="n"/>
      <c r="D177" s="439">
        <f>$D$13</f>
        <v/>
      </c>
      <c r="E177" s="581" t="n">
        <v>0</v>
      </c>
      <c r="F177" s="584" t="n">
        <v>0</v>
      </c>
      <c r="G177" s="584" t="n">
        <v>0</v>
      </c>
      <c r="H177" s="348" t="n"/>
      <c r="I177" s="348" t="n"/>
    </row>
    <row customHeight="1" ht="12.8" r="178" s="349">
      <c r="B178" s="361" t="inlineStr">
        <is>
          <t>HT</t>
        </is>
      </c>
      <c r="C178" s="488" t="inlineStr">
        <is>
          <t>Haiti</t>
        </is>
      </c>
      <c r="D178" s="489">
        <f>$D$12</f>
        <v/>
      </c>
      <c r="E178" s="579" t="n">
        <v>0</v>
      </c>
      <c r="F178" s="583" t="n">
        <v>0</v>
      </c>
      <c r="G178" s="583" t="n">
        <v>0</v>
      </c>
      <c r="H178" s="348" t="n"/>
      <c r="I178" s="348" t="n"/>
    </row>
    <row customHeight="1" ht="12.8" r="179" s="349">
      <c r="B179" s="348" t="n"/>
      <c r="C179" s="441" t="n"/>
      <c r="D179" s="439">
        <f>$D$13</f>
        <v/>
      </c>
      <c r="E179" s="581" t="n">
        <v>0</v>
      </c>
      <c r="F179" s="584" t="n">
        <v>0</v>
      </c>
      <c r="G179" s="584" t="n">
        <v>0</v>
      </c>
      <c r="H179" s="348" t="n"/>
      <c r="I179" s="348" t="n"/>
    </row>
    <row customHeight="1" ht="12.8" r="180" s="349">
      <c r="B180" s="361" t="inlineStr">
        <is>
          <t>HN</t>
        </is>
      </c>
      <c r="C180" s="488" t="inlineStr">
        <is>
          <t>Honduras</t>
        </is>
      </c>
      <c r="D180" s="489">
        <f>$D$12</f>
        <v/>
      </c>
      <c r="E180" s="579" t="n">
        <v>0</v>
      </c>
      <c r="F180" s="583" t="n">
        <v>0</v>
      </c>
      <c r="G180" s="583" t="n">
        <v>0</v>
      </c>
      <c r="H180" s="348" t="n"/>
      <c r="I180" s="348" t="n"/>
    </row>
    <row customHeight="1" ht="12.8" r="181" s="349">
      <c r="B181" s="348" t="n"/>
      <c r="C181" s="441" t="n"/>
      <c r="D181" s="439">
        <f>$D$13</f>
        <v/>
      </c>
      <c r="E181" s="581" t="n">
        <v>0</v>
      </c>
      <c r="F181" s="584" t="n">
        <v>0</v>
      </c>
      <c r="G181" s="584" t="n">
        <v>0</v>
      </c>
      <c r="H181" s="348" t="n"/>
      <c r="I181" s="348" t="n"/>
    </row>
    <row customHeight="1" ht="12.8" r="182" s="349">
      <c r="B182" s="361" t="inlineStr">
        <is>
          <t>HK</t>
        </is>
      </c>
      <c r="C182" s="488" t="inlineStr">
        <is>
          <t>Hong Kong</t>
        </is>
      </c>
      <c r="D182" s="489">
        <f>$D$12</f>
        <v/>
      </c>
      <c r="E182" s="579" t="n">
        <v>0</v>
      </c>
      <c r="F182" s="583" t="n">
        <v>0</v>
      </c>
      <c r="G182" s="583" t="n">
        <v>0</v>
      </c>
      <c r="H182" s="348" t="n"/>
      <c r="I182" s="348" t="n"/>
    </row>
    <row customHeight="1" ht="12.8" r="183" s="349">
      <c r="B183" s="348" t="n"/>
      <c r="C183" s="441" t="n"/>
      <c r="D183" s="439">
        <f>$D$13</f>
        <v/>
      </c>
      <c r="E183" s="581" t="n">
        <v>0</v>
      </c>
      <c r="F183" s="584" t="n">
        <v>0</v>
      </c>
      <c r="G183" s="584" t="n">
        <v>0</v>
      </c>
      <c r="H183" s="348" t="n"/>
      <c r="I183" s="348" t="n"/>
    </row>
    <row customHeight="1" ht="12.8" r="184" s="349">
      <c r="B184" s="361" t="inlineStr">
        <is>
          <t>HU</t>
        </is>
      </c>
      <c r="C184" s="488" t="inlineStr">
        <is>
          <t>Hungary</t>
        </is>
      </c>
      <c r="D184" s="489">
        <f>$D$12</f>
        <v/>
      </c>
      <c r="E184" s="579" t="n">
        <v>0</v>
      </c>
      <c r="F184" s="583" t="n">
        <v>0</v>
      </c>
      <c r="G184" s="583" t="n">
        <v>0</v>
      </c>
      <c r="H184" s="348" t="n"/>
      <c r="I184" s="348" t="n"/>
    </row>
    <row customHeight="1" ht="12.8" r="185" s="349">
      <c r="B185" s="348" t="n"/>
      <c r="C185" s="441" t="n"/>
      <c r="D185" s="439">
        <f>$D$13</f>
        <v/>
      </c>
      <c r="E185" s="581" t="n">
        <v>0</v>
      </c>
      <c r="F185" s="584" t="n">
        <v>0</v>
      </c>
      <c r="G185" s="584" t="n">
        <v>0</v>
      </c>
      <c r="H185" s="348" t="n"/>
      <c r="I185" s="348" t="n"/>
    </row>
    <row customHeight="1" ht="12.8" r="186" s="349">
      <c r="B186" s="361" t="inlineStr">
        <is>
          <t>IS</t>
        </is>
      </c>
      <c r="C186" s="488" t="inlineStr">
        <is>
          <t>Iceland</t>
        </is>
      </c>
      <c r="D186" s="489">
        <f>$D$12</f>
        <v/>
      </c>
      <c r="E186" s="579" t="n">
        <v>0</v>
      </c>
      <c r="F186" s="583" t="n">
        <v>0</v>
      </c>
      <c r="G186" s="583" t="n">
        <v>0</v>
      </c>
      <c r="H186" s="348" t="n"/>
      <c r="I186" s="348" t="n"/>
    </row>
    <row customHeight="1" ht="12.8" r="187" s="349">
      <c r="B187" s="348" t="n"/>
      <c r="C187" s="441" t="n"/>
      <c r="D187" s="439">
        <f>$D$13</f>
        <v/>
      </c>
      <c r="E187" s="581" t="n">
        <v>0</v>
      </c>
      <c r="F187" s="584" t="n">
        <v>0</v>
      </c>
      <c r="G187" s="584" t="n">
        <v>0</v>
      </c>
      <c r="H187" s="348" t="n"/>
      <c r="I187" s="348" t="n"/>
    </row>
    <row customHeight="1" ht="12.8" r="188" s="349">
      <c r="B188" s="361" t="inlineStr">
        <is>
          <t>IN</t>
        </is>
      </c>
      <c r="C188" s="488" t="inlineStr">
        <is>
          <t>India</t>
        </is>
      </c>
      <c r="D188" s="489">
        <f>$D$12</f>
        <v/>
      </c>
      <c r="E188" s="579" t="n">
        <v>0</v>
      </c>
      <c r="F188" s="583" t="n">
        <v>0</v>
      </c>
      <c r="G188" s="583" t="n">
        <v>0</v>
      </c>
      <c r="H188" s="348" t="n"/>
      <c r="I188" s="348" t="n"/>
    </row>
    <row customHeight="1" ht="12.8" r="189" s="349">
      <c r="B189" s="348" t="n"/>
      <c r="C189" s="441" t="n"/>
      <c r="D189" s="439">
        <f>$D$13</f>
        <v/>
      </c>
      <c r="E189" s="581" t="n">
        <v>0</v>
      </c>
      <c r="F189" s="584" t="n">
        <v>0</v>
      </c>
      <c r="G189" s="584" t="n">
        <v>0</v>
      </c>
      <c r="H189" s="348" t="n"/>
      <c r="I189" s="348" t="n"/>
    </row>
    <row customHeight="1" ht="12.8" r="190" s="349">
      <c r="B190" s="361" t="inlineStr">
        <is>
          <t>ID</t>
        </is>
      </c>
      <c r="C190" s="488" t="inlineStr">
        <is>
          <t>Indonesia</t>
        </is>
      </c>
      <c r="D190" s="489">
        <f>$D$12</f>
        <v/>
      </c>
      <c r="E190" s="579" t="n">
        <v>0</v>
      </c>
      <c r="F190" s="583" t="n">
        <v>0</v>
      </c>
      <c r="G190" s="583" t="n">
        <v>0</v>
      </c>
      <c r="H190" s="348" t="n"/>
      <c r="I190" s="348" t="n"/>
    </row>
    <row customHeight="1" ht="12.8" r="191" s="349">
      <c r="B191" s="348" t="n"/>
      <c r="C191" s="441" t="n"/>
      <c r="D191" s="439">
        <f>$D$13</f>
        <v/>
      </c>
      <c r="E191" s="581" t="n">
        <v>0</v>
      </c>
      <c r="F191" s="584" t="n">
        <v>0</v>
      </c>
      <c r="G191" s="584" t="n">
        <v>0</v>
      </c>
      <c r="H191" s="348" t="n"/>
      <c r="I191" s="348" t="n"/>
    </row>
    <row customHeight="1" ht="12.8" r="192" s="349">
      <c r="B192" s="361" t="inlineStr">
        <is>
          <t>IR</t>
        </is>
      </c>
      <c r="C192" s="488" t="inlineStr">
        <is>
          <t>Iran</t>
        </is>
      </c>
      <c r="D192" s="489">
        <f>$D$12</f>
        <v/>
      </c>
      <c r="E192" s="579" t="n">
        <v>0</v>
      </c>
      <c r="F192" s="583" t="n">
        <v>0</v>
      </c>
      <c r="G192" s="583" t="n">
        <v>0</v>
      </c>
      <c r="H192" s="348" t="n"/>
      <c r="I192" s="348" t="n"/>
    </row>
    <row customHeight="1" ht="12.8" r="193" s="349">
      <c r="B193" s="348" t="n"/>
      <c r="C193" s="441" t="n"/>
      <c r="D193" s="439">
        <f>$D$13</f>
        <v/>
      </c>
      <c r="E193" s="581" t="n">
        <v>0</v>
      </c>
      <c r="F193" s="584" t="n">
        <v>0</v>
      </c>
      <c r="G193" s="584" t="n">
        <v>0</v>
      </c>
      <c r="H193" s="348" t="n"/>
      <c r="I193" s="348" t="n"/>
    </row>
    <row customHeight="1" ht="12.8" r="194" s="349">
      <c r="B194" s="361" t="inlineStr">
        <is>
          <t>IQ</t>
        </is>
      </c>
      <c r="C194" s="488" t="inlineStr">
        <is>
          <t>Iraq</t>
        </is>
      </c>
      <c r="D194" s="489">
        <f>$D$12</f>
        <v/>
      </c>
      <c r="E194" s="579" t="n">
        <v>0</v>
      </c>
      <c r="F194" s="583" t="n">
        <v>0</v>
      </c>
      <c r="G194" s="583" t="n">
        <v>0</v>
      </c>
      <c r="H194" s="348" t="n"/>
      <c r="I194" s="348" t="n"/>
    </row>
    <row customHeight="1" ht="12.8" r="195" s="349">
      <c r="B195" s="348" t="n"/>
      <c r="C195" s="441" t="n"/>
      <c r="D195" s="439">
        <f>$D$13</f>
        <v/>
      </c>
      <c r="E195" s="581" t="n">
        <v>0</v>
      </c>
      <c r="F195" s="584" t="n">
        <v>0</v>
      </c>
      <c r="G195" s="584" t="n">
        <v>0</v>
      </c>
      <c r="H195" s="348" t="n"/>
      <c r="I195" s="348" t="n"/>
    </row>
    <row customHeight="1" ht="12.8" r="196" s="349">
      <c r="B196" s="361" t="inlineStr">
        <is>
          <t>IE</t>
        </is>
      </c>
      <c r="C196" s="488" t="inlineStr">
        <is>
          <t>Ireland</t>
        </is>
      </c>
      <c r="D196" s="489">
        <f>$D$12</f>
        <v/>
      </c>
      <c r="E196" s="579" t="n">
        <v>0</v>
      </c>
      <c r="F196" s="583" t="n">
        <v>0</v>
      </c>
      <c r="G196" s="583" t="n">
        <v>0</v>
      </c>
      <c r="H196" s="348" t="n"/>
      <c r="I196" s="348" t="n"/>
    </row>
    <row customHeight="1" ht="12.8" r="197" s="349">
      <c r="B197" s="348" t="n"/>
      <c r="C197" s="441" t="n"/>
      <c r="D197" s="439">
        <f>$D$13</f>
        <v/>
      </c>
      <c r="E197" s="581" t="n">
        <v>0</v>
      </c>
      <c r="F197" s="584" t="n">
        <v>0</v>
      </c>
      <c r="G197" s="584" t="n">
        <v>0</v>
      </c>
      <c r="H197" s="348" t="n"/>
      <c r="I197" s="348" t="n"/>
    </row>
    <row customHeight="1" ht="12.8" r="198" s="349">
      <c r="B198" s="361" t="inlineStr">
        <is>
          <t>IM</t>
        </is>
      </c>
      <c r="C198" s="488" t="inlineStr">
        <is>
          <t>Isle of Man</t>
        </is>
      </c>
      <c r="D198" s="489">
        <f>$D$12</f>
        <v/>
      </c>
      <c r="E198" s="579" t="n">
        <v>0</v>
      </c>
      <c r="F198" s="583" t="n">
        <v>0</v>
      </c>
      <c r="G198" s="583" t="n">
        <v>0</v>
      </c>
      <c r="H198" s="348" t="n"/>
      <c r="I198" s="348" t="n"/>
    </row>
    <row customHeight="1" ht="12.8" r="199" s="349">
      <c r="B199" s="348" t="n"/>
      <c r="C199" s="441" t="n"/>
      <c r="D199" s="439">
        <f>$D$13</f>
        <v/>
      </c>
      <c r="E199" s="581" t="n">
        <v>0</v>
      </c>
      <c r="F199" s="584" t="n">
        <v>0</v>
      </c>
      <c r="G199" s="584" t="n">
        <v>0</v>
      </c>
      <c r="H199" s="348" t="n"/>
      <c r="I199" s="348" t="n"/>
    </row>
    <row customHeight="1" ht="12.8" r="200" s="349">
      <c r="B200" s="361" t="inlineStr">
        <is>
          <t>IL</t>
        </is>
      </c>
      <c r="C200" s="488" t="inlineStr">
        <is>
          <t>Israel</t>
        </is>
      </c>
      <c r="D200" s="489">
        <f>$D$12</f>
        <v/>
      </c>
      <c r="E200" s="579" t="n">
        <v>0</v>
      </c>
      <c r="F200" s="583" t="n">
        <v>0</v>
      </c>
      <c r="G200" s="583" t="n">
        <v>0</v>
      </c>
      <c r="H200" s="348" t="n"/>
      <c r="I200" s="348" t="n"/>
    </row>
    <row customHeight="1" ht="12.8" r="201" s="349">
      <c r="B201" s="348" t="n"/>
      <c r="C201" s="441" t="n"/>
      <c r="D201" s="439">
        <f>$D$13</f>
        <v/>
      </c>
      <c r="E201" s="581" t="n">
        <v>0</v>
      </c>
      <c r="F201" s="584" t="n">
        <v>0</v>
      </c>
      <c r="G201" s="584" t="n">
        <v>0</v>
      </c>
      <c r="H201" s="348" t="n"/>
      <c r="I201" s="348" t="n"/>
    </row>
    <row customHeight="1" ht="12.8" r="202" s="349">
      <c r="B202" s="361" t="inlineStr">
        <is>
          <t>IT</t>
        </is>
      </c>
      <c r="C202" s="488" t="inlineStr">
        <is>
          <t>Italy</t>
        </is>
      </c>
      <c r="D202" s="489">
        <f>$D$12</f>
        <v/>
      </c>
      <c r="E202" s="579" t="n">
        <v>0</v>
      </c>
      <c r="F202" s="583" t="n">
        <v>0</v>
      </c>
      <c r="G202" s="583" t="n">
        <v>0</v>
      </c>
      <c r="H202" s="348" t="n"/>
      <c r="I202" s="348" t="n"/>
    </row>
    <row customHeight="1" ht="12.8" r="203" s="349">
      <c r="B203" s="348" t="n"/>
      <c r="C203" s="441" t="n"/>
      <c r="D203" s="439">
        <f>$D$13</f>
        <v/>
      </c>
      <c r="E203" s="581" t="n">
        <v>0</v>
      </c>
      <c r="F203" s="584" t="n">
        <v>0</v>
      </c>
      <c r="G203" s="584" t="n">
        <v>0</v>
      </c>
      <c r="H203" s="348" t="n"/>
      <c r="I203" s="348" t="n"/>
    </row>
    <row customHeight="1" ht="12.8" r="204" s="349">
      <c r="B204" s="361" t="inlineStr">
        <is>
          <t>JM</t>
        </is>
      </c>
      <c r="C204" s="488" t="inlineStr">
        <is>
          <t>Jamaica</t>
        </is>
      </c>
      <c r="D204" s="489">
        <f>$D$12</f>
        <v/>
      </c>
      <c r="E204" s="579" t="n">
        <v>0</v>
      </c>
      <c r="F204" s="583" t="n">
        <v>0</v>
      </c>
      <c r="G204" s="583" t="n">
        <v>0</v>
      </c>
      <c r="H204" s="348" t="n"/>
      <c r="I204" s="348" t="n"/>
    </row>
    <row customHeight="1" ht="12.8" r="205" s="349">
      <c r="B205" s="348" t="n"/>
      <c r="C205" s="441" t="n"/>
      <c r="D205" s="439">
        <f>$D$13</f>
        <v/>
      </c>
      <c r="E205" s="581" t="n">
        <v>0</v>
      </c>
      <c r="F205" s="584" t="n">
        <v>0</v>
      </c>
      <c r="G205" s="584" t="n">
        <v>0</v>
      </c>
      <c r="H205" s="348" t="n"/>
      <c r="I205" s="348" t="n"/>
    </row>
    <row customHeight="1" ht="12.8" r="206" s="349">
      <c r="B206" s="361" t="inlineStr">
        <is>
          <t>JP</t>
        </is>
      </c>
      <c r="C206" s="488" t="inlineStr">
        <is>
          <t>Japan</t>
        </is>
      </c>
      <c r="D206" s="489">
        <f>$D$12</f>
        <v/>
      </c>
      <c r="E206" s="579" t="n">
        <v>0</v>
      </c>
      <c r="F206" s="583" t="n">
        <v>0</v>
      </c>
      <c r="G206" s="583" t="n">
        <v>0</v>
      </c>
      <c r="H206" s="348" t="n"/>
      <c r="I206" s="348" t="n"/>
    </row>
    <row customHeight="1" ht="12.8" r="207" s="349">
      <c r="B207" s="348" t="n"/>
      <c r="C207" s="441" t="n"/>
      <c r="D207" s="439">
        <f>$D$13</f>
        <v/>
      </c>
      <c r="E207" s="581" t="n">
        <v>0</v>
      </c>
      <c r="F207" s="584" t="n">
        <v>0</v>
      </c>
      <c r="G207" s="584" t="n">
        <v>0</v>
      </c>
      <c r="H207" s="348" t="n"/>
      <c r="I207" s="348" t="n"/>
    </row>
    <row customHeight="1" ht="12.8" r="208" s="349">
      <c r="B208" s="361" t="inlineStr">
        <is>
          <t>JE</t>
        </is>
      </c>
      <c r="C208" s="488" t="inlineStr">
        <is>
          <t>Jersy</t>
        </is>
      </c>
      <c r="D208" s="489">
        <f>$D$12</f>
        <v/>
      </c>
      <c r="E208" s="579" t="n">
        <v>0</v>
      </c>
      <c r="F208" s="583" t="n">
        <v>0</v>
      </c>
      <c r="G208" s="583" t="n">
        <v>0</v>
      </c>
      <c r="H208" s="348" t="n"/>
      <c r="I208" s="348" t="n"/>
    </row>
    <row customHeight="1" ht="12.8" r="209" s="349">
      <c r="B209" s="348" t="n"/>
      <c r="C209" s="441" t="n"/>
      <c r="D209" s="439">
        <f>$D$13</f>
        <v/>
      </c>
      <c r="E209" s="581" t="n">
        <v>0</v>
      </c>
      <c r="F209" s="584" t="n">
        <v>0</v>
      </c>
      <c r="G209" s="584" t="n">
        <v>0</v>
      </c>
      <c r="H209" s="348" t="n"/>
      <c r="I209" s="348" t="n"/>
    </row>
    <row customHeight="1" ht="12.8" r="210" s="349">
      <c r="B210" s="361" t="inlineStr">
        <is>
          <t>JO</t>
        </is>
      </c>
      <c r="C210" s="488" t="inlineStr">
        <is>
          <t>Jordan</t>
        </is>
      </c>
      <c r="D210" s="489">
        <f>$D$12</f>
        <v/>
      </c>
      <c r="E210" s="579" t="n">
        <v>0</v>
      </c>
      <c r="F210" s="583" t="n">
        <v>0</v>
      </c>
      <c r="G210" s="583" t="n">
        <v>0</v>
      </c>
      <c r="H210" s="348" t="n"/>
      <c r="I210" s="348" t="n"/>
    </row>
    <row customHeight="1" ht="12.8" r="211" s="349">
      <c r="B211" s="348" t="n"/>
      <c r="C211" s="441" t="n"/>
      <c r="D211" s="439">
        <f>$D$13</f>
        <v/>
      </c>
      <c r="E211" s="581" t="n">
        <v>0</v>
      </c>
      <c r="F211" s="584" t="n">
        <v>0</v>
      </c>
      <c r="G211" s="584" t="n">
        <v>0</v>
      </c>
      <c r="H211" s="348" t="n"/>
      <c r="I211" s="348" t="n"/>
    </row>
    <row customHeight="1" ht="12.8" r="212" s="349">
      <c r="B212" s="361" t="inlineStr">
        <is>
          <t>KZ</t>
        </is>
      </c>
      <c r="C212" s="488" t="inlineStr">
        <is>
          <t>Kazakhstan</t>
        </is>
      </c>
      <c r="D212" s="489">
        <f>$D$12</f>
        <v/>
      </c>
      <c r="E212" s="579" t="n">
        <v>0</v>
      </c>
      <c r="F212" s="583" t="n">
        <v>0</v>
      </c>
      <c r="G212" s="583" t="n">
        <v>0</v>
      </c>
      <c r="H212" s="348" t="n"/>
      <c r="I212" s="348" t="n"/>
    </row>
    <row customHeight="1" ht="12.8" r="213" s="349">
      <c r="B213" s="348" t="n"/>
      <c r="C213" s="441" t="n"/>
      <c r="D213" s="439">
        <f>$D$13</f>
        <v/>
      </c>
      <c r="E213" s="581" t="n">
        <v>0</v>
      </c>
      <c r="F213" s="584" t="n">
        <v>0</v>
      </c>
      <c r="G213" s="584" t="n">
        <v>0</v>
      </c>
      <c r="H213" s="348" t="n"/>
      <c r="I213" s="348" t="n"/>
    </row>
    <row customHeight="1" ht="12.8" r="214" s="349">
      <c r="B214" s="361" t="inlineStr">
        <is>
          <t>KE</t>
        </is>
      </c>
      <c r="C214" s="488" t="inlineStr">
        <is>
          <t>Kenya</t>
        </is>
      </c>
      <c r="D214" s="489">
        <f>$D$12</f>
        <v/>
      </c>
      <c r="E214" s="579" t="n">
        <v>0</v>
      </c>
      <c r="F214" s="583" t="n">
        <v>0</v>
      </c>
      <c r="G214" s="583" t="n">
        <v>0</v>
      </c>
      <c r="H214" s="348" t="n"/>
      <c r="I214" s="348" t="n"/>
    </row>
    <row customHeight="1" ht="12.8" r="215" s="349">
      <c r="B215" s="348" t="n"/>
      <c r="C215" s="441" t="n"/>
      <c r="D215" s="439">
        <f>$D$13</f>
        <v/>
      </c>
      <c r="E215" s="581" t="n">
        <v>0</v>
      </c>
      <c r="F215" s="584" t="n">
        <v>0</v>
      </c>
      <c r="G215" s="584" t="n">
        <v>0</v>
      </c>
      <c r="H215" s="348" t="n"/>
      <c r="I215" s="348" t="n"/>
    </row>
    <row customHeight="1" ht="12.8" r="216" s="349">
      <c r="B216" s="361" t="inlineStr">
        <is>
          <t>KI</t>
        </is>
      </c>
      <c r="C216" s="488" t="inlineStr">
        <is>
          <t>Kiribati</t>
        </is>
      </c>
      <c r="D216" s="489">
        <f>$D$12</f>
        <v/>
      </c>
      <c r="E216" s="579" t="n">
        <v>0</v>
      </c>
      <c r="F216" s="583" t="n">
        <v>0</v>
      </c>
      <c r="G216" s="583" t="n">
        <v>0</v>
      </c>
      <c r="H216" s="348" t="n"/>
      <c r="I216" s="348" t="n"/>
    </row>
    <row customHeight="1" ht="12.8" r="217" s="349">
      <c r="B217" s="348" t="n"/>
      <c r="C217" s="441" t="n"/>
      <c r="D217" s="439">
        <f>$D$13</f>
        <v/>
      </c>
      <c r="E217" s="581" t="n">
        <v>0</v>
      </c>
      <c r="F217" s="584" t="n">
        <v>0</v>
      </c>
      <c r="G217" s="584" t="n">
        <v>0</v>
      </c>
      <c r="H217" s="348" t="n"/>
      <c r="I217" s="348" t="n"/>
    </row>
    <row customHeight="1" ht="12.8" r="218" s="349">
      <c r="B218" s="361" t="inlineStr">
        <is>
          <t>KP</t>
        </is>
      </c>
      <c r="C218" s="488" t="inlineStr">
        <is>
          <t>Korea, Democratic People´s Republic Of</t>
        </is>
      </c>
      <c r="D218" s="489">
        <f>$D$12</f>
        <v/>
      </c>
      <c r="E218" s="579" t="n">
        <v>0</v>
      </c>
      <c r="F218" s="583" t="n">
        <v>0</v>
      </c>
      <c r="G218" s="583" t="n">
        <v>0</v>
      </c>
      <c r="H218" s="348" t="n"/>
      <c r="I218" s="348" t="n"/>
    </row>
    <row customHeight="1" ht="12.8" r="219" s="349">
      <c r="B219" s="348" t="n"/>
      <c r="C219" s="441" t="n"/>
      <c r="D219" s="439">
        <f>$D$13</f>
        <v/>
      </c>
      <c r="E219" s="581" t="n">
        <v>0</v>
      </c>
      <c r="F219" s="584" t="n">
        <v>0</v>
      </c>
      <c r="G219" s="584" t="n">
        <v>0</v>
      </c>
      <c r="H219" s="348" t="n"/>
      <c r="I219" s="348" t="n"/>
    </row>
    <row customHeight="1" ht="12.8" r="220" s="349">
      <c r="B220" s="361" t="inlineStr">
        <is>
          <t>KR</t>
        </is>
      </c>
      <c r="C220" s="488" t="inlineStr">
        <is>
          <t>Korea, Republic Of</t>
        </is>
      </c>
      <c r="D220" s="489">
        <f>$D$12</f>
        <v/>
      </c>
      <c r="E220" s="579" t="n">
        <v>0</v>
      </c>
      <c r="F220" s="583" t="n">
        <v>0</v>
      </c>
      <c r="G220" s="583" t="n">
        <v>0</v>
      </c>
      <c r="H220" s="348" t="n"/>
      <c r="I220" s="348" t="n"/>
    </row>
    <row customHeight="1" ht="12.8" r="221" s="349">
      <c r="B221" s="348" t="n"/>
      <c r="C221" s="441" t="n"/>
      <c r="D221" s="439">
        <f>$D$13</f>
        <v/>
      </c>
      <c r="E221" s="581" t="n">
        <v>0</v>
      </c>
      <c r="F221" s="584" t="n">
        <v>0</v>
      </c>
      <c r="G221" s="584" t="n">
        <v>0</v>
      </c>
      <c r="H221" s="348" t="n"/>
      <c r="I221" s="348" t="n"/>
    </row>
    <row customHeight="1" ht="12.8" r="222" s="349">
      <c r="B222" s="361" t="inlineStr">
        <is>
          <t>KW</t>
        </is>
      </c>
      <c r="C222" s="488" t="inlineStr">
        <is>
          <t>Kuwait</t>
        </is>
      </c>
      <c r="D222" s="489">
        <f>$D$12</f>
        <v/>
      </c>
      <c r="E222" s="579" t="n">
        <v>0</v>
      </c>
      <c r="F222" s="583" t="n">
        <v>0</v>
      </c>
      <c r="G222" s="583" t="n">
        <v>0</v>
      </c>
      <c r="H222" s="348" t="n"/>
      <c r="I222" s="348" t="n"/>
    </row>
    <row customHeight="1" ht="12.8" r="223" s="349">
      <c r="B223" s="348" t="n"/>
      <c r="C223" s="441" t="n"/>
      <c r="D223" s="439">
        <f>$D$13</f>
        <v/>
      </c>
      <c r="E223" s="581" t="n">
        <v>0</v>
      </c>
      <c r="F223" s="584" t="n">
        <v>0</v>
      </c>
      <c r="G223" s="584" t="n">
        <v>0</v>
      </c>
      <c r="H223" s="348" t="n"/>
      <c r="I223" s="348" t="n"/>
    </row>
    <row customHeight="1" ht="12.8" r="224" s="349">
      <c r="B224" s="361" t="inlineStr">
        <is>
          <t>KG</t>
        </is>
      </c>
      <c r="C224" s="488" t="inlineStr">
        <is>
          <t>Kyrgyzstan</t>
        </is>
      </c>
      <c r="D224" s="489">
        <f>$D$12</f>
        <v/>
      </c>
      <c r="E224" s="579" t="n">
        <v>0</v>
      </c>
      <c r="F224" s="583" t="n">
        <v>0</v>
      </c>
      <c r="G224" s="583" t="n">
        <v>0</v>
      </c>
      <c r="H224" s="348" t="n"/>
      <c r="I224" s="348" t="n"/>
    </row>
    <row customHeight="1" ht="12.8" r="225" s="349">
      <c r="B225" s="348" t="n"/>
      <c r="C225" s="441" t="n"/>
      <c r="D225" s="439">
        <f>$D$13</f>
        <v/>
      </c>
      <c r="E225" s="581" t="n">
        <v>0</v>
      </c>
      <c r="F225" s="584" t="n">
        <v>0</v>
      </c>
      <c r="G225" s="584" t="n">
        <v>0</v>
      </c>
      <c r="H225" s="348" t="n"/>
      <c r="I225" s="348" t="n"/>
    </row>
    <row customHeight="1" ht="12.8" r="226" s="349">
      <c r="B226" s="361" t="inlineStr">
        <is>
          <t>LA</t>
        </is>
      </c>
      <c r="C226" s="488" t="inlineStr">
        <is>
          <t>Lao People´s Democratic Republic</t>
        </is>
      </c>
      <c r="D226" s="489">
        <f>$D$12</f>
        <v/>
      </c>
      <c r="E226" s="579" t="n">
        <v>0</v>
      </c>
      <c r="F226" s="583" t="n">
        <v>0</v>
      </c>
      <c r="G226" s="583" t="n">
        <v>0</v>
      </c>
      <c r="H226" s="348" t="n"/>
      <c r="I226" s="348" t="n"/>
    </row>
    <row customHeight="1" ht="12.8" r="227" s="349">
      <c r="B227" s="348" t="n"/>
      <c r="C227" s="441" t="n"/>
      <c r="D227" s="439">
        <f>$D$13</f>
        <v/>
      </c>
      <c r="E227" s="581" t="n">
        <v>0</v>
      </c>
      <c r="F227" s="584" t="n">
        <v>0</v>
      </c>
      <c r="G227" s="584" t="n">
        <v>0</v>
      </c>
      <c r="H227" s="348" t="n"/>
      <c r="I227" s="348" t="n"/>
    </row>
    <row customHeight="1" ht="12.8" r="228" s="349">
      <c r="B228" s="361" t="inlineStr">
        <is>
          <t>LV</t>
        </is>
      </c>
      <c r="C228" s="488" t="inlineStr">
        <is>
          <t>Latvia</t>
        </is>
      </c>
      <c r="D228" s="489">
        <f>$D$12</f>
        <v/>
      </c>
      <c r="E228" s="579" t="n">
        <v>0</v>
      </c>
      <c r="F228" s="583" t="n">
        <v>0</v>
      </c>
      <c r="G228" s="583" t="n">
        <v>0</v>
      </c>
      <c r="H228" s="348" t="n"/>
      <c r="I228" s="348" t="n"/>
    </row>
    <row customHeight="1" ht="12.8" r="229" s="349">
      <c r="B229" s="348" t="n"/>
      <c r="C229" s="441" t="n"/>
      <c r="D229" s="439">
        <f>$D$13</f>
        <v/>
      </c>
      <c r="E229" s="581" t="n">
        <v>0</v>
      </c>
      <c r="F229" s="584" t="n">
        <v>0</v>
      </c>
      <c r="G229" s="584" t="n">
        <v>0</v>
      </c>
      <c r="H229" s="348" t="n"/>
      <c r="I229" s="348" t="n"/>
    </row>
    <row customHeight="1" ht="12.8" r="230" s="349">
      <c r="B230" s="361" t="inlineStr">
        <is>
          <t>LB</t>
        </is>
      </c>
      <c r="C230" s="488" t="inlineStr">
        <is>
          <t>Lebanon</t>
        </is>
      </c>
      <c r="D230" s="489">
        <f>$D$12</f>
        <v/>
      </c>
      <c r="E230" s="579" t="n">
        <v>0</v>
      </c>
      <c r="F230" s="583" t="n">
        <v>0</v>
      </c>
      <c r="G230" s="583" t="n">
        <v>0</v>
      </c>
      <c r="H230" s="348" t="n"/>
      <c r="I230" s="348" t="n"/>
    </row>
    <row customHeight="1" ht="12.8" r="231" s="349">
      <c r="B231" s="348" t="n"/>
      <c r="C231" s="441" t="n"/>
      <c r="D231" s="439">
        <f>$D$13</f>
        <v/>
      </c>
      <c r="E231" s="581" t="n">
        <v>0</v>
      </c>
      <c r="F231" s="584" t="n">
        <v>0</v>
      </c>
      <c r="G231" s="584" t="n">
        <v>0</v>
      </c>
      <c r="H231" s="348" t="n"/>
      <c r="I231" s="348" t="n"/>
    </row>
    <row customHeight="1" ht="12.8" r="232" s="349">
      <c r="B232" s="361" t="inlineStr">
        <is>
          <t>LS</t>
        </is>
      </c>
      <c r="C232" s="488" t="inlineStr">
        <is>
          <t>Lesotho</t>
        </is>
      </c>
      <c r="D232" s="489">
        <f>$D$12</f>
        <v/>
      </c>
      <c r="E232" s="579" t="n">
        <v>0</v>
      </c>
      <c r="F232" s="583" t="n">
        <v>0</v>
      </c>
      <c r="G232" s="583" t="n">
        <v>0</v>
      </c>
      <c r="H232" s="348" t="n"/>
      <c r="I232" s="348" t="n"/>
    </row>
    <row customHeight="1" ht="12.8" r="233" s="349">
      <c r="B233" s="348" t="n"/>
      <c r="C233" s="441" t="n"/>
      <c r="D233" s="439">
        <f>$D$13</f>
        <v/>
      </c>
      <c r="E233" s="581" t="n">
        <v>0</v>
      </c>
      <c r="F233" s="584" t="n">
        <v>0</v>
      </c>
      <c r="G233" s="584" t="n">
        <v>0</v>
      </c>
      <c r="H233" s="348" t="n"/>
      <c r="I233" s="348" t="n"/>
    </row>
    <row customHeight="1" ht="12.8" r="234" s="349">
      <c r="B234" s="361" t="inlineStr">
        <is>
          <t>LR</t>
        </is>
      </c>
      <c r="C234" s="488" t="inlineStr">
        <is>
          <t>Liberia</t>
        </is>
      </c>
      <c r="D234" s="489">
        <f>$D$12</f>
        <v/>
      </c>
      <c r="E234" s="579" t="n">
        <v>0</v>
      </c>
      <c r="F234" s="583" t="n">
        <v>0</v>
      </c>
      <c r="G234" s="583" t="n">
        <v>0</v>
      </c>
      <c r="H234" s="348" t="n"/>
      <c r="I234" s="348" t="n"/>
    </row>
    <row customHeight="1" ht="12.8" r="235" s="349">
      <c r="B235" s="348" t="n"/>
      <c r="C235" s="441" t="n"/>
      <c r="D235" s="439">
        <f>$D$13</f>
        <v/>
      </c>
      <c r="E235" s="581" t="n">
        <v>0</v>
      </c>
      <c r="F235" s="584" t="n">
        <v>0</v>
      </c>
      <c r="G235" s="584" t="n">
        <v>0</v>
      </c>
      <c r="H235" s="348" t="n"/>
      <c r="I235" s="348" t="n"/>
    </row>
    <row customHeight="1" ht="12.8" r="236" s="349">
      <c r="B236" s="361" t="inlineStr">
        <is>
          <t>LY</t>
        </is>
      </c>
      <c r="C236" s="488" t="inlineStr">
        <is>
          <t>Libyan Arab Jamahiriya</t>
        </is>
      </c>
      <c r="D236" s="489">
        <f>$D$12</f>
        <v/>
      </c>
      <c r="E236" s="579" t="n">
        <v>0</v>
      </c>
      <c r="F236" s="583" t="n">
        <v>0</v>
      </c>
      <c r="G236" s="583" t="n">
        <v>0</v>
      </c>
      <c r="H236" s="348" t="n"/>
      <c r="I236" s="348" t="n"/>
    </row>
    <row customHeight="1" ht="12.8" r="237" s="349">
      <c r="B237" s="348" t="n"/>
      <c r="C237" s="441" t="n"/>
      <c r="D237" s="439">
        <f>$D$13</f>
        <v/>
      </c>
      <c r="E237" s="581" t="n">
        <v>0</v>
      </c>
      <c r="F237" s="584" t="n">
        <v>0</v>
      </c>
      <c r="G237" s="584" t="n">
        <v>0</v>
      </c>
      <c r="H237" s="348" t="n"/>
      <c r="I237" s="348" t="n"/>
    </row>
    <row customHeight="1" ht="12.8" r="238" s="349">
      <c r="B238" s="361" t="inlineStr">
        <is>
          <t>LI</t>
        </is>
      </c>
      <c r="C238" s="488" t="inlineStr">
        <is>
          <t>Liechtenstein</t>
        </is>
      </c>
      <c r="D238" s="489">
        <f>$D$12</f>
        <v/>
      </c>
      <c r="E238" s="579" t="n">
        <v>0</v>
      </c>
      <c r="F238" s="583" t="n">
        <v>0</v>
      </c>
      <c r="G238" s="583" t="n">
        <v>0</v>
      </c>
      <c r="H238" s="348" t="n"/>
      <c r="I238" s="348" t="n"/>
    </row>
    <row customHeight="1" ht="12.8" r="239" s="349">
      <c r="B239" s="348" t="n"/>
      <c r="C239" s="441" t="n"/>
      <c r="D239" s="439">
        <f>$D$13</f>
        <v/>
      </c>
      <c r="E239" s="581" t="n">
        <v>0</v>
      </c>
      <c r="F239" s="584" t="n">
        <v>0</v>
      </c>
      <c r="G239" s="584" t="n">
        <v>0</v>
      </c>
      <c r="H239" s="348" t="n"/>
      <c r="I239" s="348" t="n"/>
    </row>
    <row customHeight="1" ht="12.8" r="240" s="349">
      <c r="B240" s="361" t="inlineStr">
        <is>
          <t>LT</t>
        </is>
      </c>
      <c r="C240" s="488" t="inlineStr">
        <is>
          <t>Lithuania</t>
        </is>
      </c>
      <c r="D240" s="489">
        <f>$D$12</f>
        <v/>
      </c>
      <c r="E240" s="579" t="n">
        <v>0</v>
      </c>
      <c r="F240" s="583" t="n">
        <v>0</v>
      </c>
      <c r="G240" s="583" t="n">
        <v>0</v>
      </c>
      <c r="H240" s="348" t="n"/>
      <c r="I240" s="348" t="n"/>
    </row>
    <row customHeight="1" ht="12.8" r="241" s="349">
      <c r="B241" s="348" t="n"/>
      <c r="C241" s="441" t="n"/>
      <c r="D241" s="439">
        <f>$D$13</f>
        <v/>
      </c>
      <c r="E241" s="581" t="n">
        <v>0</v>
      </c>
      <c r="F241" s="584" t="n">
        <v>0</v>
      </c>
      <c r="G241" s="584" t="n">
        <v>0</v>
      </c>
      <c r="H241" s="348" t="n"/>
      <c r="I241" s="348" t="n"/>
    </row>
    <row customHeight="1" ht="12.8" r="242" s="349">
      <c r="B242" s="361" t="inlineStr">
        <is>
          <t>LU</t>
        </is>
      </c>
      <c r="C242" s="488" t="inlineStr">
        <is>
          <t>Luxembourg</t>
        </is>
      </c>
      <c r="D242" s="489">
        <f>$D$12</f>
        <v/>
      </c>
      <c r="E242" s="579" t="n">
        <v>0</v>
      </c>
      <c r="F242" s="583" t="n">
        <v>0</v>
      </c>
      <c r="G242" s="583" t="n">
        <v>0</v>
      </c>
      <c r="H242" s="348" t="n"/>
      <c r="I242" s="348" t="n"/>
    </row>
    <row customHeight="1" ht="12.8" r="243" s="349">
      <c r="B243" s="348" t="n"/>
      <c r="C243" s="441" t="n"/>
      <c r="D243" s="439">
        <f>$D$13</f>
        <v/>
      </c>
      <c r="E243" s="581" t="n">
        <v>0</v>
      </c>
      <c r="F243" s="584" t="n">
        <v>0</v>
      </c>
      <c r="G243" s="584" t="n">
        <v>0</v>
      </c>
      <c r="H243" s="348" t="n"/>
      <c r="I243" s="348" t="n"/>
    </row>
    <row customHeight="1" ht="12.8" r="244" s="349">
      <c r="B244" s="361" t="inlineStr">
        <is>
          <t>MO</t>
        </is>
      </c>
      <c r="C244" s="488" t="inlineStr">
        <is>
          <t>Macau</t>
        </is>
      </c>
      <c r="D244" s="489">
        <f>$D$12</f>
        <v/>
      </c>
      <c r="E244" s="579" t="n">
        <v>0</v>
      </c>
      <c r="F244" s="583" t="n">
        <v>0</v>
      </c>
      <c r="G244" s="583" t="n">
        <v>0</v>
      </c>
      <c r="H244" s="348" t="n"/>
      <c r="I244" s="348" t="n"/>
    </row>
    <row customHeight="1" ht="12.8" r="245" s="349">
      <c r="B245" s="348" t="n"/>
      <c r="C245" s="441" t="n"/>
      <c r="D245" s="439">
        <f>$D$13</f>
        <v/>
      </c>
      <c r="E245" s="581" t="n">
        <v>0</v>
      </c>
      <c r="F245" s="584" t="n">
        <v>0</v>
      </c>
      <c r="G245" s="584" t="n">
        <v>0</v>
      </c>
      <c r="H245" s="348" t="n"/>
      <c r="I245" s="348" t="n"/>
    </row>
    <row customHeight="1" ht="12.8" r="246" s="349">
      <c r="B246" s="361" t="inlineStr">
        <is>
          <t>MK</t>
        </is>
      </c>
      <c r="C246" s="488" t="inlineStr">
        <is>
          <t>Macedonia</t>
        </is>
      </c>
      <c r="D246" s="489">
        <f>$D$12</f>
        <v/>
      </c>
      <c r="E246" s="579" t="n">
        <v>0</v>
      </c>
      <c r="F246" s="583" t="n">
        <v>0</v>
      </c>
      <c r="G246" s="583" t="n">
        <v>0</v>
      </c>
      <c r="H246" s="348" t="n"/>
      <c r="I246" s="348" t="n"/>
    </row>
    <row customHeight="1" ht="12.8" r="247" s="349">
      <c r="B247" s="348" t="n"/>
      <c r="C247" s="441" t="n"/>
      <c r="D247" s="439">
        <f>$D$13</f>
        <v/>
      </c>
      <c r="E247" s="581" t="n">
        <v>0</v>
      </c>
      <c r="F247" s="584" t="n">
        <v>0</v>
      </c>
      <c r="G247" s="584" t="n">
        <v>0</v>
      </c>
      <c r="H247" s="348" t="n"/>
      <c r="I247" s="348" t="n"/>
    </row>
    <row customHeight="1" ht="12.8" r="248" s="349">
      <c r="B248" s="361" t="inlineStr">
        <is>
          <t>MG</t>
        </is>
      </c>
      <c r="C248" s="488" t="inlineStr">
        <is>
          <t>Madagascar</t>
        </is>
      </c>
      <c r="D248" s="489">
        <f>$D$12</f>
        <v/>
      </c>
      <c r="E248" s="579" t="n">
        <v>0</v>
      </c>
      <c r="F248" s="583" t="n">
        <v>0</v>
      </c>
      <c r="G248" s="583" t="n">
        <v>0</v>
      </c>
      <c r="H248" s="348" t="n"/>
      <c r="I248" s="348" t="n"/>
    </row>
    <row customHeight="1" ht="12.8" r="249" s="349">
      <c r="B249" s="348" t="n"/>
      <c r="C249" s="441" t="n"/>
      <c r="D249" s="439">
        <f>$D$13</f>
        <v/>
      </c>
      <c r="E249" s="581" t="n">
        <v>0</v>
      </c>
      <c r="F249" s="584" t="n">
        <v>0</v>
      </c>
      <c r="G249" s="584" t="n">
        <v>0</v>
      </c>
      <c r="H249" s="348" t="n"/>
      <c r="I249" s="348" t="n"/>
    </row>
    <row customHeight="1" ht="12.8" r="250" s="349">
      <c r="B250" s="361" t="inlineStr">
        <is>
          <t>MW</t>
        </is>
      </c>
      <c r="C250" s="488" t="inlineStr">
        <is>
          <t>Malawi</t>
        </is>
      </c>
      <c r="D250" s="489">
        <f>$D$12</f>
        <v/>
      </c>
      <c r="E250" s="579" t="n">
        <v>0</v>
      </c>
      <c r="F250" s="583" t="n">
        <v>0</v>
      </c>
      <c r="G250" s="583" t="n">
        <v>0</v>
      </c>
      <c r="H250" s="348" t="n"/>
      <c r="I250" s="348" t="n"/>
    </row>
    <row customHeight="1" ht="12.8" r="251" s="349">
      <c r="B251" s="348" t="n"/>
      <c r="C251" s="441" t="n"/>
      <c r="D251" s="439">
        <f>$D$13</f>
        <v/>
      </c>
      <c r="E251" s="581" t="n">
        <v>0</v>
      </c>
      <c r="F251" s="584" t="n">
        <v>0</v>
      </c>
      <c r="G251" s="584" t="n">
        <v>0</v>
      </c>
      <c r="H251" s="348" t="n"/>
      <c r="I251" s="348" t="n"/>
    </row>
    <row customHeight="1" ht="12.8" r="252" s="349">
      <c r="B252" s="361" t="inlineStr">
        <is>
          <t>MY</t>
        </is>
      </c>
      <c r="C252" s="488" t="inlineStr">
        <is>
          <t>Malaysia</t>
        </is>
      </c>
      <c r="D252" s="489">
        <f>$D$12</f>
        <v/>
      </c>
      <c r="E252" s="579" t="n">
        <v>0</v>
      </c>
      <c r="F252" s="583" t="n">
        <v>0</v>
      </c>
      <c r="G252" s="583" t="n">
        <v>0</v>
      </c>
      <c r="H252" s="348" t="n"/>
      <c r="I252" s="348" t="n"/>
    </row>
    <row customHeight="1" ht="12.8" r="253" s="349">
      <c r="B253" s="348" t="n"/>
      <c r="C253" s="441" t="n"/>
      <c r="D253" s="439">
        <f>$D$13</f>
        <v/>
      </c>
      <c r="E253" s="581" t="n">
        <v>0</v>
      </c>
      <c r="F253" s="584" t="n">
        <v>0</v>
      </c>
      <c r="G253" s="584" t="n">
        <v>0</v>
      </c>
      <c r="H253" s="348" t="n"/>
      <c r="I253" s="348" t="n"/>
    </row>
    <row customHeight="1" ht="12.8" r="254" s="349">
      <c r="B254" s="361" t="inlineStr">
        <is>
          <t>MV</t>
        </is>
      </c>
      <c r="C254" s="488" t="inlineStr">
        <is>
          <t>Maldives</t>
        </is>
      </c>
      <c r="D254" s="489">
        <f>$D$12</f>
        <v/>
      </c>
      <c r="E254" s="579" t="n">
        <v>0</v>
      </c>
      <c r="F254" s="583" t="n">
        <v>0</v>
      </c>
      <c r="G254" s="583" t="n">
        <v>0</v>
      </c>
      <c r="H254" s="348" t="n"/>
      <c r="I254" s="348" t="n"/>
    </row>
    <row customHeight="1" ht="12.8" r="255" s="349">
      <c r="B255" s="348" t="n"/>
      <c r="C255" s="441" t="n"/>
      <c r="D255" s="439">
        <f>$D$13</f>
        <v/>
      </c>
      <c r="E255" s="581" t="n">
        <v>0</v>
      </c>
      <c r="F255" s="584" t="n">
        <v>0</v>
      </c>
      <c r="G255" s="584" t="n">
        <v>0</v>
      </c>
      <c r="H255" s="348" t="n"/>
      <c r="I255" s="348" t="n"/>
    </row>
    <row customHeight="1" ht="12.8" r="256" s="349">
      <c r="B256" s="361" t="inlineStr">
        <is>
          <t>ML</t>
        </is>
      </c>
      <c r="C256" s="488" t="inlineStr">
        <is>
          <t>Mali</t>
        </is>
      </c>
      <c r="D256" s="489">
        <f>$D$12</f>
        <v/>
      </c>
      <c r="E256" s="579" t="n">
        <v>0</v>
      </c>
      <c r="F256" s="583" t="n">
        <v>0</v>
      </c>
      <c r="G256" s="583" t="n">
        <v>0</v>
      </c>
      <c r="H256" s="348" t="n"/>
      <c r="I256" s="348" t="n"/>
    </row>
    <row customHeight="1" ht="12.8" r="257" s="349">
      <c r="B257" s="348" t="n"/>
      <c r="C257" s="441" t="n"/>
      <c r="D257" s="439">
        <f>$D$13</f>
        <v/>
      </c>
      <c r="E257" s="581" t="n">
        <v>0</v>
      </c>
      <c r="F257" s="584" t="n">
        <v>0</v>
      </c>
      <c r="G257" s="584" t="n">
        <v>0</v>
      </c>
      <c r="H257" s="348" t="n"/>
      <c r="I257" s="348" t="n"/>
    </row>
    <row customHeight="1" ht="12.8" r="258" s="349">
      <c r="B258" s="361" t="inlineStr">
        <is>
          <t>MT</t>
        </is>
      </c>
      <c r="C258" s="488" t="inlineStr">
        <is>
          <t>Malta</t>
        </is>
      </c>
      <c r="D258" s="489">
        <f>$D$12</f>
        <v/>
      </c>
      <c r="E258" s="579" t="n">
        <v>0</v>
      </c>
      <c r="F258" s="583" t="n">
        <v>0</v>
      </c>
      <c r="G258" s="583" t="n">
        <v>0</v>
      </c>
      <c r="H258" s="348" t="n"/>
      <c r="I258" s="348" t="n"/>
    </row>
    <row customHeight="1" ht="12.8" r="259" s="349">
      <c r="B259" s="348" t="n"/>
      <c r="C259" s="441" t="n"/>
      <c r="D259" s="439">
        <f>$D$13</f>
        <v/>
      </c>
      <c r="E259" s="581" t="n">
        <v>0</v>
      </c>
      <c r="F259" s="584" t="n">
        <v>0</v>
      </c>
      <c r="G259" s="584" t="n">
        <v>0</v>
      </c>
      <c r="H259" s="348" t="n"/>
      <c r="I259" s="348" t="n"/>
    </row>
    <row customHeight="1" ht="12.8" r="260" s="349">
      <c r="B260" s="361" t="inlineStr">
        <is>
          <t>MH</t>
        </is>
      </c>
      <c r="C260" s="488" t="inlineStr">
        <is>
          <t>Marshall Islands</t>
        </is>
      </c>
      <c r="D260" s="489">
        <f>$D$12</f>
        <v/>
      </c>
      <c r="E260" s="579" t="n">
        <v>0</v>
      </c>
      <c r="F260" s="583" t="n">
        <v>0</v>
      </c>
      <c r="G260" s="583" t="n">
        <v>0</v>
      </c>
      <c r="H260" s="348" t="n"/>
      <c r="I260" s="348" t="n"/>
    </row>
    <row customHeight="1" ht="12.8" r="261" s="349">
      <c r="B261" s="348" t="n"/>
      <c r="C261" s="441" t="n"/>
      <c r="D261" s="439">
        <f>$D$13</f>
        <v/>
      </c>
      <c r="E261" s="581" t="n">
        <v>0</v>
      </c>
      <c r="F261" s="584" t="n">
        <v>0</v>
      </c>
      <c r="G261" s="584" t="n">
        <v>0</v>
      </c>
      <c r="H261" s="348" t="n"/>
      <c r="I261" s="348" t="n"/>
    </row>
    <row customHeight="1" ht="12.8" r="262" s="349">
      <c r="B262" s="361" t="inlineStr">
        <is>
          <t>MR</t>
        </is>
      </c>
      <c r="C262" s="488" t="inlineStr">
        <is>
          <t>Mauritania</t>
        </is>
      </c>
      <c r="D262" s="489">
        <f>$D$12</f>
        <v/>
      </c>
      <c r="E262" s="579" t="n">
        <v>0</v>
      </c>
      <c r="F262" s="583" t="n">
        <v>0</v>
      </c>
      <c r="G262" s="583" t="n">
        <v>0</v>
      </c>
      <c r="H262" s="348" t="n"/>
      <c r="I262" s="348" t="n"/>
    </row>
    <row customHeight="1" ht="12.8" r="263" s="349">
      <c r="B263" s="348" t="n"/>
      <c r="C263" s="441" t="n"/>
      <c r="D263" s="439">
        <f>$D$13</f>
        <v/>
      </c>
      <c r="E263" s="581" t="n">
        <v>0</v>
      </c>
      <c r="F263" s="584" t="n">
        <v>0</v>
      </c>
      <c r="G263" s="584" t="n">
        <v>0</v>
      </c>
      <c r="H263" s="348" t="n"/>
      <c r="I263" s="348" t="n"/>
    </row>
    <row customHeight="1" ht="12.8" r="264" s="349">
      <c r="B264" s="361" t="inlineStr">
        <is>
          <t>MU</t>
        </is>
      </c>
      <c r="C264" s="488" t="inlineStr">
        <is>
          <t>Mauritius</t>
        </is>
      </c>
      <c r="D264" s="489">
        <f>$D$12</f>
        <v/>
      </c>
      <c r="E264" s="579" t="n">
        <v>0</v>
      </c>
      <c r="F264" s="583" t="n">
        <v>0</v>
      </c>
      <c r="G264" s="583" t="n">
        <v>0</v>
      </c>
      <c r="H264" s="348" t="n"/>
      <c r="I264" s="348" t="n"/>
    </row>
    <row customHeight="1" ht="12.8" r="265" s="349">
      <c r="B265" s="348" t="n"/>
      <c r="C265" s="441" t="n"/>
      <c r="D265" s="439">
        <f>$D$13</f>
        <v/>
      </c>
      <c r="E265" s="581" t="n">
        <v>0</v>
      </c>
      <c r="F265" s="584" t="n">
        <v>0</v>
      </c>
      <c r="G265" s="584" t="n">
        <v>0</v>
      </c>
      <c r="H265" s="348" t="n"/>
      <c r="I265" s="348" t="n"/>
    </row>
    <row customHeight="1" ht="12.8" r="266" s="349">
      <c r="B266" s="361" t="inlineStr">
        <is>
          <t>MX</t>
        </is>
      </c>
      <c r="C266" s="488" t="inlineStr">
        <is>
          <t>Mexico</t>
        </is>
      </c>
      <c r="D266" s="489">
        <f>$D$12</f>
        <v/>
      </c>
      <c r="E266" s="579" t="n">
        <v>0</v>
      </c>
      <c r="F266" s="583" t="n">
        <v>0</v>
      </c>
      <c r="G266" s="583" t="n">
        <v>0</v>
      </c>
      <c r="H266" s="348" t="n"/>
      <c r="I266" s="348" t="n"/>
    </row>
    <row customHeight="1" ht="12.8" r="267" s="349">
      <c r="B267" s="348" t="n"/>
      <c r="C267" s="441" t="n"/>
      <c r="D267" s="439">
        <f>$D$13</f>
        <v/>
      </c>
      <c r="E267" s="581" t="n">
        <v>0</v>
      </c>
      <c r="F267" s="584" t="n">
        <v>0</v>
      </c>
      <c r="G267" s="584" t="n">
        <v>0</v>
      </c>
      <c r="H267" s="348" t="n"/>
      <c r="I267" s="348" t="n"/>
    </row>
    <row customHeight="1" ht="12.8" r="268" s="349">
      <c r="B268" s="361" t="inlineStr">
        <is>
          <t>FM</t>
        </is>
      </c>
      <c r="C268" s="488" t="inlineStr">
        <is>
          <t>Micronesia, Federated States Of</t>
        </is>
      </c>
      <c r="D268" s="489">
        <f>$D$12</f>
        <v/>
      </c>
      <c r="E268" s="579" t="n">
        <v>0</v>
      </c>
      <c r="F268" s="583" t="n">
        <v>0</v>
      </c>
      <c r="G268" s="583" t="n">
        <v>0</v>
      </c>
      <c r="H268" s="348" t="n"/>
      <c r="I268" s="348" t="n"/>
    </row>
    <row customHeight="1" ht="12.8" r="269" s="349">
      <c r="B269" s="348" t="n"/>
      <c r="C269" s="441" t="n"/>
      <c r="D269" s="439">
        <f>$D$13</f>
        <v/>
      </c>
      <c r="E269" s="581" t="n">
        <v>0</v>
      </c>
      <c r="F269" s="584" t="n">
        <v>0</v>
      </c>
      <c r="G269" s="584" t="n">
        <v>0</v>
      </c>
      <c r="H269" s="348" t="n"/>
      <c r="I269" s="348" t="n"/>
    </row>
    <row customHeight="1" ht="12.8" r="270" s="349">
      <c r="B270" s="361" t="inlineStr">
        <is>
          <t>MD</t>
        </is>
      </c>
      <c r="C270" s="488" t="inlineStr">
        <is>
          <t>Moldova</t>
        </is>
      </c>
      <c r="D270" s="489">
        <f>$D$12</f>
        <v/>
      </c>
      <c r="E270" s="579" t="n">
        <v>0</v>
      </c>
      <c r="F270" s="583" t="n">
        <v>0</v>
      </c>
      <c r="G270" s="583" t="n">
        <v>0</v>
      </c>
      <c r="H270" s="348" t="n"/>
      <c r="I270" s="348" t="n"/>
    </row>
    <row customHeight="1" ht="12.8" r="271" s="349">
      <c r="B271" s="348" t="n"/>
      <c r="C271" s="441" t="n"/>
      <c r="D271" s="439">
        <f>$D$13</f>
        <v/>
      </c>
      <c r="E271" s="581" t="n">
        <v>0</v>
      </c>
      <c r="F271" s="584" t="n">
        <v>0</v>
      </c>
      <c r="G271" s="584" t="n">
        <v>0</v>
      </c>
      <c r="H271" s="348" t="n"/>
      <c r="I271" s="348" t="n"/>
    </row>
    <row customHeight="1" ht="12.8" r="272" s="349">
      <c r="B272" s="361" t="inlineStr">
        <is>
          <t>MC</t>
        </is>
      </c>
      <c r="C272" s="488" t="inlineStr">
        <is>
          <t>Monaco</t>
        </is>
      </c>
      <c r="D272" s="489">
        <f>$D$12</f>
        <v/>
      </c>
      <c r="E272" s="579" t="n">
        <v>0</v>
      </c>
      <c r="F272" s="583" t="n">
        <v>0</v>
      </c>
      <c r="G272" s="583" t="n">
        <v>0</v>
      </c>
      <c r="H272" s="348" t="n"/>
      <c r="I272" s="348" t="n"/>
    </row>
    <row customHeight="1" ht="12.8" r="273" s="349">
      <c r="B273" s="348" t="n"/>
      <c r="C273" s="441" t="n"/>
      <c r="D273" s="439">
        <f>$D$13</f>
        <v/>
      </c>
      <c r="E273" s="581" t="n">
        <v>0</v>
      </c>
      <c r="F273" s="584" t="n">
        <v>0</v>
      </c>
      <c r="G273" s="584" t="n">
        <v>0</v>
      </c>
      <c r="H273" s="348" t="n"/>
      <c r="I273" s="348" t="n"/>
    </row>
    <row customHeight="1" ht="12.8" r="274" s="349">
      <c r="B274" s="361" t="inlineStr">
        <is>
          <t>MN</t>
        </is>
      </c>
      <c r="C274" s="488" t="inlineStr">
        <is>
          <t>Mongolia</t>
        </is>
      </c>
      <c r="D274" s="489">
        <f>$D$12</f>
        <v/>
      </c>
      <c r="E274" s="579" t="n">
        <v>0</v>
      </c>
      <c r="F274" s="583" t="n">
        <v>0</v>
      </c>
      <c r="G274" s="583" t="n">
        <v>0</v>
      </c>
      <c r="H274" s="348" t="n"/>
      <c r="I274" s="348" t="n"/>
    </row>
    <row customHeight="1" ht="12.8" r="275" s="349">
      <c r="B275" s="348" t="n"/>
      <c r="C275" s="441" t="n"/>
      <c r="D275" s="439">
        <f>$D$13</f>
        <v/>
      </c>
      <c r="E275" s="581" t="n">
        <v>0</v>
      </c>
      <c r="F275" s="584" t="n">
        <v>0</v>
      </c>
      <c r="G275" s="584" t="n">
        <v>0</v>
      </c>
      <c r="H275" s="348" t="n"/>
      <c r="I275" s="348" t="n"/>
    </row>
    <row customHeight="1" ht="12.8" r="276" s="349">
      <c r="B276" s="361" t="inlineStr">
        <is>
          <t>ME</t>
        </is>
      </c>
      <c r="C276" s="488" t="inlineStr">
        <is>
          <t>Montenegro</t>
        </is>
      </c>
      <c r="D276" s="489">
        <f>$D$12</f>
        <v/>
      </c>
      <c r="E276" s="579" t="n">
        <v>0</v>
      </c>
      <c r="F276" s="583" t="n">
        <v>0</v>
      </c>
      <c r="G276" s="583" t="n">
        <v>0</v>
      </c>
      <c r="H276" s="348" t="n"/>
      <c r="I276" s="348" t="n"/>
    </row>
    <row customHeight="1" ht="12.8" r="277" s="349">
      <c r="B277" s="348" t="n"/>
      <c r="C277" s="441" t="n"/>
      <c r="D277" s="439">
        <f>$D$13</f>
        <v/>
      </c>
      <c r="E277" s="581" t="n">
        <v>0</v>
      </c>
      <c r="F277" s="584" t="n">
        <v>0</v>
      </c>
      <c r="G277" s="584" t="n">
        <v>0</v>
      </c>
      <c r="H277" s="348" t="n"/>
      <c r="I277" s="348" t="n"/>
    </row>
    <row customHeight="1" ht="12.8" r="278" s="349">
      <c r="B278" s="361" t="inlineStr">
        <is>
          <t>MA</t>
        </is>
      </c>
      <c r="C278" s="488" t="inlineStr">
        <is>
          <t>Morocco</t>
        </is>
      </c>
      <c r="D278" s="489">
        <f>$D$12</f>
        <v/>
      </c>
      <c r="E278" s="579" t="n">
        <v>0</v>
      </c>
      <c r="F278" s="583" t="n">
        <v>0</v>
      </c>
      <c r="G278" s="583" t="n">
        <v>0</v>
      </c>
      <c r="H278" s="348" t="n"/>
      <c r="I278" s="348" t="n"/>
    </row>
    <row customHeight="1" ht="12.8" r="279" s="349">
      <c r="B279" s="348" t="n"/>
      <c r="C279" s="441" t="n"/>
      <c r="D279" s="439">
        <f>$D$13</f>
        <v/>
      </c>
      <c r="E279" s="581" t="n">
        <v>0</v>
      </c>
      <c r="F279" s="584" t="n">
        <v>0</v>
      </c>
      <c r="G279" s="584" t="n">
        <v>0</v>
      </c>
      <c r="H279" s="348" t="n"/>
      <c r="I279" s="348" t="n"/>
    </row>
    <row customHeight="1" ht="12.8" r="280" s="349">
      <c r="B280" s="361" t="inlineStr">
        <is>
          <t>MZ</t>
        </is>
      </c>
      <c r="C280" s="488" t="inlineStr">
        <is>
          <t>Mozambique</t>
        </is>
      </c>
      <c r="D280" s="489">
        <f>$D$12</f>
        <v/>
      </c>
      <c r="E280" s="579" t="n">
        <v>0</v>
      </c>
      <c r="F280" s="583" t="n">
        <v>0</v>
      </c>
      <c r="G280" s="583" t="n">
        <v>0</v>
      </c>
      <c r="H280" s="348" t="n"/>
      <c r="I280" s="348" t="n"/>
    </row>
    <row customHeight="1" ht="12.8" r="281" s="349">
      <c r="B281" s="348" t="n"/>
      <c r="C281" s="441" t="n"/>
      <c r="D281" s="439">
        <f>$D$13</f>
        <v/>
      </c>
      <c r="E281" s="581" t="n">
        <v>0</v>
      </c>
      <c r="F281" s="584" t="n">
        <v>0</v>
      </c>
      <c r="G281" s="584" t="n">
        <v>0</v>
      </c>
      <c r="H281" s="348" t="n"/>
      <c r="I281" s="348" t="n"/>
    </row>
    <row customHeight="1" ht="12.8" r="282" s="349">
      <c r="B282" s="361" t="inlineStr">
        <is>
          <t>MM</t>
        </is>
      </c>
      <c r="C282" s="488" t="inlineStr">
        <is>
          <t>Myanmar</t>
        </is>
      </c>
      <c r="D282" s="489">
        <f>$D$12</f>
        <v/>
      </c>
      <c r="E282" s="579" t="n">
        <v>0</v>
      </c>
      <c r="F282" s="583" t="n">
        <v>0</v>
      </c>
      <c r="G282" s="583" t="n">
        <v>0</v>
      </c>
      <c r="H282" s="348" t="n"/>
      <c r="I282" s="348" t="n"/>
    </row>
    <row customHeight="1" ht="12.8" r="283" s="349">
      <c r="B283" s="348" t="n"/>
      <c r="C283" s="441" t="n"/>
      <c r="D283" s="439">
        <f>$D$13</f>
        <v/>
      </c>
      <c r="E283" s="581" t="n">
        <v>0</v>
      </c>
      <c r="F283" s="584" t="n">
        <v>0</v>
      </c>
      <c r="G283" s="584" t="n">
        <v>0</v>
      </c>
      <c r="H283" s="348" t="n"/>
      <c r="I283" s="348" t="n"/>
    </row>
    <row customHeight="1" ht="12.8" r="284" s="349">
      <c r="B284" s="361" t="inlineStr">
        <is>
          <t>NA</t>
        </is>
      </c>
      <c r="C284" s="488" t="inlineStr">
        <is>
          <t>Namibia</t>
        </is>
      </c>
      <c r="D284" s="489">
        <f>$D$12</f>
        <v/>
      </c>
      <c r="E284" s="579" t="n">
        <v>0</v>
      </c>
      <c r="F284" s="583" t="n">
        <v>0</v>
      </c>
      <c r="G284" s="583" t="n">
        <v>0</v>
      </c>
      <c r="H284" s="348" t="n"/>
      <c r="I284" s="348" t="n"/>
    </row>
    <row customHeight="1" ht="12.8" r="285" s="349">
      <c r="B285" s="348" t="n"/>
      <c r="C285" s="441" t="n"/>
      <c r="D285" s="439">
        <f>$D$13</f>
        <v/>
      </c>
      <c r="E285" s="581" t="n">
        <v>0</v>
      </c>
      <c r="F285" s="584" t="n">
        <v>0</v>
      </c>
      <c r="G285" s="584" t="n">
        <v>0</v>
      </c>
      <c r="H285" s="348" t="n"/>
      <c r="I285" s="348" t="n"/>
    </row>
    <row customHeight="1" ht="12.8" r="286" s="349">
      <c r="B286" s="361" t="inlineStr">
        <is>
          <t>NR</t>
        </is>
      </c>
      <c r="C286" s="488" t="inlineStr">
        <is>
          <t>Nauru</t>
        </is>
      </c>
      <c r="D286" s="489">
        <f>$D$12</f>
        <v/>
      </c>
      <c r="E286" s="579" t="n">
        <v>0</v>
      </c>
      <c r="F286" s="583" t="n">
        <v>0</v>
      </c>
      <c r="G286" s="583" t="n">
        <v>0</v>
      </c>
      <c r="H286" s="348" t="n"/>
      <c r="I286" s="348" t="n"/>
    </row>
    <row customHeight="1" ht="12.8" r="287" s="349">
      <c r="B287" s="348" t="n"/>
      <c r="C287" s="441" t="n"/>
      <c r="D287" s="439">
        <f>$D$13</f>
        <v/>
      </c>
      <c r="E287" s="581" t="n">
        <v>0</v>
      </c>
      <c r="F287" s="584" t="n">
        <v>0</v>
      </c>
      <c r="G287" s="584" t="n">
        <v>0</v>
      </c>
      <c r="H287" s="348" t="n"/>
      <c r="I287" s="348" t="n"/>
    </row>
    <row customHeight="1" ht="12.8" r="288" s="349">
      <c r="B288" s="361" t="inlineStr">
        <is>
          <t>NP</t>
        </is>
      </c>
      <c r="C288" s="488" t="inlineStr">
        <is>
          <t>Nepal</t>
        </is>
      </c>
      <c r="D288" s="489">
        <f>$D$12</f>
        <v/>
      </c>
      <c r="E288" s="579" t="n">
        <v>0</v>
      </c>
      <c r="F288" s="583" t="n">
        <v>0</v>
      </c>
      <c r="G288" s="583" t="n">
        <v>0</v>
      </c>
      <c r="H288" s="348" t="n"/>
      <c r="I288" s="348" t="n"/>
    </row>
    <row customHeight="1" ht="12.8" r="289" s="349">
      <c r="B289" s="348" t="n"/>
      <c r="C289" s="441" t="n"/>
      <c r="D289" s="439">
        <f>$D$13</f>
        <v/>
      </c>
      <c r="E289" s="581" t="n">
        <v>0</v>
      </c>
      <c r="F289" s="584" t="n">
        <v>0</v>
      </c>
      <c r="G289" s="584" t="n">
        <v>0</v>
      </c>
      <c r="H289" s="348" t="n"/>
      <c r="I289" s="348" t="n"/>
    </row>
    <row customHeight="1" ht="12.8" r="290" s="349">
      <c r="B290" s="361" t="inlineStr">
        <is>
          <t>NL</t>
        </is>
      </c>
      <c r="C290" s="488" t="inlineStr">
        <is>
          <t>Netherlands</t>
        </is>
      </c>
      <c r="D290" s="489">
        <f>$D$12</f>
        <v/>
      </c>
      <c r="E290" s="579" t="n">
        <v>0</v>
      </c>
      <c r="F290" s="583" t="n">
        <v>0</v>
      </c>
      <c r="G290" s="583" t="n">
        <v>0</v>
      </c>
      <c r="H290" s="348" t="n"/>
      <c r="I290" s="348" t="n"/>
    </row>
    <row customHeight="1" ht="12.8" r="291" s="349">
      <c r="B291" s="348" t="n"/>
      <c r="C291" s="441" t="n"/>
      <c r="D291" s="439">
        <f>$D$13</f>
        <v/>
      </c>
      <c r="E291" s="581" t="n">
        <v>0</v>
      </c>
      <c r="F291" s="584" t="n">
        <v>0</v>
      </c>
      <c r="G291" s="584" t="n">
        <v>0</v>
      </c>
      <c r="H291" s="348" t="n"/>
      <c r="I291" s="348" t="n"/>
    </row>
    <row customHeight="1" ht="12.8" r="292" s="349">
      <c r="B292" s="361" t="inlineStr">
        <is>
          <t>NZ</t>
        </is>
      </c>
      <c r="C292" s="488" t="inlineStr">
        <is>
          <t>New Zealand</t>
        </is>
      </c>
      <c r="D292" s="489">
        <f>$D$12</f>
        <v/>
      </c>
      <c r="E292" s="579" t="n">
        <v>0</v>
      </c>
      <c r="F292" s="583" t="n">
        <v>0</v>
      </c>
      <c r="G292" s="583" t="n">
        <v>0</v>
      </c>
      <c r="H292" s="348" t="n"/>
      <c r="I292" s="348" t="n"/>
    </row>
    <row customHeight="1" ht="12.8" r="293" s="349">
      <c r="B293" s="348" t="n"/>
      <c r="C293" s="441" t="n"/>
      <c r="D293" s="439">
        <f>$D$13</f>
        <v/>
      </c>
      <c r="E293" s="581" t="n">
        <v>0</v>
      </c>
      <c r="F293" s="584" t="n">
        <v>0</v>
      </c>
      <c r="G293" s="584" t="n">
        <v>0</v>
      </c>
      <c r="H293" s="348" t="n"/>
      <c r="I293" s="348" t="n"/>
    </row>
    <row customHeight="1" ht="12.8" r="294" s="349">
      <c r="B294" s="361" t="inlineStr">
        <is>
          <t>NI</t>
        </is>
      </c>
      <c r="C294" s="488" t="inlineStr">
        <is>
          <t>Nicaragua</t>
        </is>
      </c>
      <c r="D294" s="489">
        <f>$D$12</f>
        <v/>
      </c>
      <c r="E294" s="579" t="n">
        <v>0</v>
      </c>
      <c r="F294" s="583" t="n">
        <v>0</v>
      </c>
      <c r="G294" s="583" t="n">
        <v>0</v>
      </c>
      <c r="H294" s="348" t="n"/>
      <c r="I294" s="348" t="n"/>
    </row>
    <row customHeight="1" ht="12.8" r="295" s="349">
      <c r="B295" s="348" t="n"/>
      <c r="C295" s="441" t="n"/>
      <c r="D295" s="439">
        <f>$D$13</f>
        <v/>
      </c>
      <c r="E295" s="581" t="n">
        <v>0</v>
      </c>
      <c r="F295" s="584" t="n">
        <v>0</v>
      </c>
      <c r="G295" s="584" t="n">
        <v>0</v>
      </c>
      <c r="H295" s="348" t="n"/>
      <c r="I295" s="348" t="n"/>
    </row>
    <row customHeight="1" ht="12.8" r="296" s="349">
      <c r="B296" s="361" t="inlineStr">
        <is>
          <t>NE</t>
        </is>
      </c>
      <c r="C296" s="488" t="inlineStr">
        <is>
          <t>Niger</t>
        </is>
      </c>
      <c r="D296" s="489">
        <f>$D$12</f>
        <v/>
      </c>
      <c r="E296" s="579" t="n">
        <v>0</v>
      </c>
      <c r="F296" s="583" t="n">
        <v>0</v>
      </c>
      <c r="G296" s="583" t="n">
        <v>0</v>
      </c>
      <c r="H296" s="348" t="n"/>
      <c r="I296" s="348" t="n"/>
    </row>
    <row customHeight="1" ht="12.8" r="297" s="349">
      <c r="B297" s="348" t="n"/>
      <c r="C297" s="441" t="n"/>
      <c r="D297" s="439">
        <f>$D$13</f>
        <v/>
      </c>
      <c r="E297" s="581" t="n">
        <v>0</v>
      </c>
      <c r="F297" s="584" t="n">
        <v>0</v>
      </c>
      <c r="G297" s="584" t="n">
        <v>0</v>
      </c>
      <c r="H297" s="348" t="n"/>
      <c r="I297" s="348" t="n"/>
    </row>
    <row customHeight="1" ht="12.8" r="298" s="349">
      <c r="B298" s="361" t="inlineStr">
        <is>
          <t>NG</t>
        </is>
      </c>
      <c r="C298" s="488" t="inlineStr">
        <is>
          <t>Nigeria</t>
        </is>
      </c>
      <c r="D298" s="489">
        <f>$D$12</f>
        <v/>
      </c>
      <c r="E298" s="579" t="n">
        <v>0</v>
      </c>
      <c r="F298" s="583" t="n">
        <v>0</v>
      </c>
      <c r="G298" s="583" t="n">
        <v>0</v>
      </c>
      <c r="H298" s="348" t="n"/>
      <c r="I298" s="348" t="n"/>
    </row>
    <row customHeight="1" ht="12.8" r="299" s="349">
      <c r="B299" s="348" t="n"/>
      <c r="C299" s="441" t="n"/>
      <c r="D299" s="439">
        <f>$D$13</f>
        <v/>
      </c>
      <c r="E299" s="581" t="n">
        <v>0</v>
      </c>
      <c r="F299" s="584" t="n">
        <v>0</v>
      </c>
      <c r="G299" s="584" t="n">
        <v>0</v>
      </c>
      <c r="H299" s="348" t="n"/>
      <c r="I299" s="348" t="n"/>
    </row>
    <row customHeight="1" ht="12.8" r="300" s="349">
      <c r="B300" s="361" t="inlineStr">
        <is>
          <t>NO</t>
        </is>
      </c>
      <c r="C300" s="488" t="inlineStr">
        <is>
          <t>Norway</t>
        </is>
      </c>
      <c r="D300" s="489">
        <f>$D$12</f>
        <v/>
      </c>
      <c r="E300" s="579" t="n">
        <v>0</v>
      </c>
      <c r="F300" s="583" t="n">
        <v>0</v>
      </c>
      <c r="G300" s="583" t="n">
        <v>0</v>
      </c>
      <c r="H300" s="348" t="n"/>
      <c r="I300" s="348" t="n"/>
    </row>
    <row customHeight="1" ht="12.8" r="301" s="349">
      <c r="B301" s="348" t="n"/>
      <c r="C301" s="441" t="n"/>
      <c r="D301" s="439">
        <f>$D$13</f>
        <v/>
      </c>
      <c r="E301" s="581" t="n">
        <v>0</v>
      </c>
      <c r="F301" s="584" t="n">
        <v>0</v>
      </c>
      <c r="G301" s="584" t="n">
        <v>0</v>
      </c>
      <c r="H301" s="348" t="n"/>
      <c r="I301" s="348" t="n"/>
    </row>
    <row customHeight="1" ht="12.8" r="302" s="349">
      <c r="B302" s="361" t="inlineStr">
        <is>
          <t>OM</t>
        </is>
      </c>
      <c r="C302" s="488" t="inlineStr">
        <is>
          <t>Oman</t>
        </is>
      </c>
      <c r="D302" s="489">
        <f>$D$12</f>
        <v/>
      </c>
      <c r="E302" s="579" t="n">
        <v>0</v>
      </c>
      <c r="F302" s="583" t="n">
        <v>0</v>
      </c>
      <c r="G302" s="583" t="n">
        <v>0</v>
      </c>
      <c r="H302" s="348" t="n"/>
      <c r="I302" s="348" t="n"/>
    </row>
    <row customHeight="1" ht="12.8" r="303" s="349">
      <c r="B303" s="348" t="n"/>
      <c r="C303" s="441" t="n"/>
      <c r="D303" s="439">
        <f>$D$13</f>
        <v/>
      </c>
      <c r="E303" s="581" t="n">
        <v>0</v>
      </c>
      <c r="F303" s="584" t="n">
        <v>0</v>
      </c>
      <c r="G303" s="584" t="n">
        <v>0</v>
      </c>
      <c r="H303" s="348" t="n"/>
      <c r="I303" s="348" t="n"/>
    </row>
    <row customHeight="1" ht="12.8" r="304" s="349">
      <c r="B304" s="361" t="inlineStr">
        <is>
          <t>PK</t>
        </is>
      </c>
      <c r="C304" s="488" t="inlineStr">
        <is>
          <t>Pakistan</t>
        </is>
      </c>
      <c r="D304" s="489">
        <f>$D$12</f>
        <v/>
      </c>
      <c r="E304" s="579" t="n">
        <v>0</v>
      </c>
      <c r="F304" s="583" t="n">
        <v>0</v>
      </c>
      <c r="G304" s="583" t="n">
        <v>0</v>
      </c>
      <c r="H304" s="348" t="n"/>
      <c r="I304" s="348" t="n"/>
    </row>
    <row customHeight="1" ht="12.8" r="305" s="349">
      <c r="B305" s="348" t="n"/>
      <c r="C305" s="441" t="n"/>
      <c r="D305" s="439">
        <f>$D$13</f>
        <v/>
      </c>
      <c r="E305" s="581" t="n">
        <v>0</v>
      </c>
      <c r="F305" s="584" t="n">
        <v>0</v>
      </c>
      <c r="G305" s="584" t="n">
        <v>0</v>
      </c>
      <c r="H305" s="348" t="n"/>
      <c r="I305" s="348" t="n"/>
    </row>
    <row customHeight="1" ht="12.8" r="306" s="349">
      <c r="B306" s="361" t="inlineStr">
        <is>
          <t>PW</t>
        </is>
      </c>
      <c r="C306" s="488" t="inlineStr">
        <is>
          <t>Palau</t>
        </is>
      </c>
      <c r="D306" s="489">
        <f>$D$12</f>
        <v/>
      </c>
      <c r="E306" s="579" t="n">
        <v>0</v>
      </c>
      <c r="F306" s="583" t="n">
        <v>0</v>
      </c>
      <c r="G306" s="583" t="n">
        <v>0</v>
      </c>
      <c r="H306" s="348" t="n"/>
      <c r="I306" s="348" t="n"/>
    </row>
    <row customHeight="1" ht="12.8" r="307" s="349">
      <c r="B307" s="348" t="n"/>
      <c r="C307" s="441" t="n"/>
      <c r="D307" s="439">
        <f>$D$13</f>
        <v/>
      </c>
      <c r="E307" s="581" t="n">
        <v>0</v>
      </c>
      <c r="F307" s="584" t="n">
        <v>0</v>
      </c>
      <c r="G307" s="584" t="n">
        <v>0</v>
      </c>
      <c r="H307" s="348" t="n"/>
      <c r="I307" s="348" t="n"/>
    </row>
    <row customHeight="1" ht="12.8" r="308" s="349">
      <c r="B308" s="361" t="inlineStr">
        <is>
          <t>PS</t>
        </is>
      </c>
      <c r="C308" s="488" t="inlineStr">
        <is>
          <t>Palestinian Authority</t>
        </is>
      </c>
      <c r="D308" s="489">
        <f>$D$12</f>
        <v/>
      </c>
      <c r="E308" s="579" t="n">
        <v>0</v>
      </c>
      <c r="F308" s="583" t="n">
        <v>0</v>
      </c>
      <c r="G308" s="583" t="n">
        <v>0</v>
      </c>
      <c r="H308" s="348" t="n"/>
      <c r="I308" s="348" t="n"/>
    </row>
    <row customHeight="1" ht="12.8" r="309" s="349">
      <c r="B309" s="348" t="n"/>
      <c r="C309" s="441" t="n"/>
      <c r="D309" s="439">
        <f>$D$13</f>
        <v/>
      </c>
      <c r="E309" s="581" t="n">
        <v>0</v>
      </c>
      <c r="F309" s="584" t="n">
        <v>0</v>
      </c>
      <c r="G309" s="584" t="n">
        <v>0</v>
      </c>
      <c r="H309" s="348" t="n"/>
      <c r="I309" s="348" t="n"/>
    </row>
    <row customHeight="1" ht="12.8" r="310" s="349">
      <c r="B310" s="361" t="inlineStr">
        <is>
          <t>PA</t>
        </is>
      </c>
      <c r="C310" s="488" t="inlineStr">
        <is>
          <t>Panama</t>
        </is>
      </c>
      <c r="D310" s="489">
        <f>$D$12</f>
        <v/>
      </c>
      <c r="E310" s="579" t="n">
        <v>0</v>
      </c>
      <c r="F310" s="583" t="n">
        <v>0</v>
      </c>
      <c r="G310" s="583" t="n">
        <v>0</v>
      </c>
      <c r="H310" s="348" t="n"/>
      <c r="I310" s="348" t="n"/>
    </row>
    <row customHeight="1" ht="12.8" r="311" s="349">
      <c r="B311" s="348" t="n"/>
      <c r="C311" s="441" t="n"/>
      <c r="D311" s="439">
        <f>$D$13</f>
        <v/>
      </c>
      <c r="E311" s="581" t="n">
        <v>0</v>
      </c>
      <c r="F311" s="584" t="n">
        <v>0</v>
      </c>
      <c r="G311" s="584" t="n">
        <v>0</v>
      </c>
      <c r="H311" s="348" t="n"/>
      <c r="I311" s="348" t="n"/>
    </row>
    <row customHeight="1" ht="12.8" r="312" s="349">
      <c r="B312" s="361" t="inlineStr">
        <is>
          <t>PG</t>
        </is>
      </c>
      <c r="C312" s="488" t="inlineStr">
        <is>
          <t>Papua New Guinea</t>
        </is>
      </c>
      <c r="D312" s="489">
        <f>$D$12</f>
        <v/>
      </c>
      <c r="E312" s="579" t="n">
        <v>0</v>
      </c>
      <c r="F312" s="583" t="n">
        <v>0</v>
      </c>
      <c r="G312" s="583" t="n">
        <v>0</v>
      </c>
      <c r="H312" s="348" t="n"/>
      <c r="I312" s="348" t="n"/>
    </row>
    <row customHeight="1" ht="12.8" r="313" s="349">
      <c r="B313" s="348" t="n"/>
      <c r="C313" s="441" t="n"/>
      <c r="D313" s="439">
        <f>$D$13</f>
        <v/>
      </c>
      <c r="E313" s="581" t="n">
        <v>0</v>
      </c>
      <c r="F313" s="584" t="n">
        <v>0</v>
      </c>
      <c r="G313" s="584" t="n">
        <v>0</v>
      </c>
      <c r="H313" s="348" t="n"/>
      <c r="I313" s="348" t="n"/>
    </row>
    <row customHeight="1" ht="12.8" r="314" s="349">
      <c r="B314" s="361" t="inlineStr">
        <is>
          <t>PY</t>
        </is>
      </c>
      <c r="C314" s="488" t="inlineStr">
        <is>
          <t>Paraguay</t>
        </is>
      </c>
      <c r="D314" s="489">
        <f>$D$12</f>
        <v/>
      </c>
      <c r="E314" s="579" t="n">
        <v>0</v>
      </c>
      <c r="F314" s="583" t="n">
        <v>0</v>
      </c>
      <c r="G314" s="583" t="n">
        <v>0</v>
      </c>
      <c r="H314" s="348" t="n"/>
      <c r="I314" s="348" t="n"/>
    </row>
    <row customHeight="1" ht="12.8" r="315" s="349">
      <c r="B315" s="348" t="n"/>
      <c r="C315" s="441" t="n"/>
      <c r="D315" s="439">
        <f>$D$13</f>
        <v/>
      </c>
      <c r="E315" s="581" t="n">
        <v>0</v>
      </c>
      <c r="F315" s="584" t="n">
        <v>0</v>
      </c>
      <c r="G315" s="584" t="n">
        <v>0</v>
      </c>
      <c r="H315" s="348" t="n"/>
      <c r="I315" s="348" t="n"/>
    </row>
    <row customHeight="1" ht="12.8" r="316" s="349">
      <c r="B316" s="361" t="inlineStr">
        <is>
          <t>PE</t>
        </is>
      </c>
      <c r="C316" s="488" t="inlineStr">
        <is>
          <t>Peru</t>
        </is>
      </c>
      <c r="D316" s="489">
        <f>$D$12</f>
        <v/>
      </c>
      <c r="E316" s="579" t="n">
        <v>0</v>
      </c>
      <c r="F316" s="583" t="n">
        <v>0</v>
      </c>
      <c r="G316" s="583" t="n">
        <v>0</v>
      </c>
      <c r="H316" s="348" t="n"/>
      <c r="I316" s="348" t="n"/>
    </row>
    <row customHeight="1" ht="12.8" r="317" s="349">
      <c r="B317" s="348" t="n"/>
      <c r="C317" s="441" t="n"/>
      <c r="D317" s="439">
        <f>$D$13</f>
        <v/>
      </c>
      <c r="E317" s="581" t="n">
        <v>0</v>
      </c>
      <c r="F317" s="584" t="n">
        <v>0</v>
      </c>
      <c r="G317" s="584" t="n">
        <v>0</v>
      </c>
      <c r="H317" s="348" t="n"/>
      <c r="I317" s="348" t="n"/>
    </row>
    <row customHeight="1" ht="12.8" r="318" s="349">
      <c r="B318" s="361" t="inlineStr">
        <is>
          <t>PH</t>
        </is>
      </c>
      <c r="C318" s="488" t="inlineStr">
        <is>
          <t>Philippines</t>
        </is>
      </c>
      <c r="D318" s="489">
        <f>$D$12</f>
        <v/>
      </c>
      <c r="E318" s="579" t="n">
        <v>0</v>
      </c>
      <c r="F318" s="583" t="n">
        <v>0</v>
      </c>
      <c r="G318" s="583" t="n">
        <v>0</v>
      </c>
      <c r="H318" s="348" t="n"/>
      <c r="I318" s="348" t="n"/>
    </row>
    <row customHeight="1" ht="12.8" r="319" s="349">
      <c r="B319" s="348" t="n"/>
      <c r="C319" s="441" t="n"/>
      <c r="D319" s="439">
        <f>$D$13</f>
        <v/>
      </c>
      <c r="E319" s="581" t="n">
        <v>0</v>
      </c>
      <c r="F319" s="584" t="n">
        <v>0</v>
      </c>
      <c r="G319" s="584" t="n">
        <v>0</v>
      </c>
      <c r="H319" s="348" t="n"/>
      <c r="I319" s="348" t="n"/>
    </row>
    <row customHeight="1" ht="12.8" r="320" s="349">
      <c r="B320" s="361" t="inlineStr">
        <is>
          <t>PL</t>
        </is>
      </c>
      <c r="C320" s="488" t="inlineStr">
        <is>
          <t>Poland</t>
        </is>
      </c>
      <c r="D320" s="489">
        <f>$D$12</f>
        <v/>
      </c>
      <c r="E320" s="579" t="n">
        <v>0</v>
      </c>
      <c r="F320" s="583" t="n">
        <v>0</v>
      </c>
      <c r="G320" s="583" t="n">
        <v>0</v>
      </c>
      <c r="H320" s="348" t="n"/>
      <c r="I320" s="348" t="n"/>
    </row>
    <row customHeight="1" ht="12.8" r="321" s="349">
      <c r="B321" s="348" t="n"/>
      <c r="C321" s="441" t="n"/>
      <c r="D321" s="439">
        <f>$D$13</f>
        <v/>
      </c>
      <c r="E321" s="581" t="n">
        <v>0</v>
      </c>
      <c r="F321" s="584" t="n">
        <v>0</v>
      </c>
      <c r="G321" s="584" t="n">
        <v>0</v>
      </c>
      <c r="H321" s="348" t="n"/>
      <c r="I321" s="348" t="n"/>
    </row>
    <row customHeight="1" ht="12.8" r="322" s="349">
      <c r="B322" s="361" t="inlineStr">
        <is>
          <t>PT</t>
        </is>
      </c>
      <c r="C322" s="488" t="inlineStr">
        <is>
          <t>Portugal</t>
        </is>
      </c>
      <c r="D322" s="489">
        <f>$D$12</f>
        <v/>
      </c>
      <c r="E322" s="579" t="n">
        <v>0</v>
      </c>
      <c r="F322" s="583" t="n">
        <v>0</v>
      </c>
      <c r="G322" s="583" t="n">
        <v>0</v>
      </c>
      <c r="H322" s="348" t="n"/>
      <c r="I322" s="348" t="n"/>
    </row>
    <row customHeight="1" ht="12.8" r="323" s="349">
      <c r="B323" s="348" t="n"/>
      <c r="C323" s="441" t="n"/>
      <c r="D323" s="439">
        <f>$D$13</f>
        <v/>
      </c>
      <c r="E323" s="581" t="n">
        <v>0</v>
      </c>
      <c r="F323" s="584" t="n">
        <v>0</v>
      </c>
      <c r="G323" s="584" t="n">
        <v>0</v>
      </c>
      <c r="H323" s="348" t="n"/>
      <c r="I323" s="348" t="n"/>
    </row>
    <row customHeight="1" ht="12.8" r="324" s="349">
      <c r="B324" s="361" t="inlineStr">
        <is>
          <t>PR</t>
        </is>
      </c>
      <c r="C324" s="488" t="inlineStr">
        <is>
          <t>Puerto Rico</t>
        </is>
      </c>
      <c r="D324" s="489">
        <f>$D$12</f>
        <v/>
      </c>
      <c r="E324" s="579" t="n">
        <v>0</v>
      </c>
      <c r="F324" s="583" t="n">
        <v>0</v>
      </c>
      <c r="G324" s="583" t="n">
        <v>0</v>
      </c>
      <c r="H324" s="348" t="n"/>
      <c r="I324" s="348" t="n"/>
    </row>
    <row customHeight="1" ht="12.8" r="325" s="349">
      <c r="B325" s="348" t="n"/>
      <c r="C325" s="441" t="n"/>
      <c r="D325" s="439">
        <f>$D$13</f>
        <v/>
      </c>
      <c r="E325" s="581" t="n">
        <v>0</v>
      </c>
      <c r="F325" s="584" t="n">
        <v>0</v>
      </c>
      <c r="G325" s="584" t="n">
        <v>0</v>
      </c>
      <c r="H325" s="348" t="n"/>
      <c r="I325" s="348" t="n"/>
    </row>
    <row customHeight="1" ht="12.8" r="326" s="349">
      <c r="B326" s="361" t="inlineStr">
        <is>
          <t>QA</t>
        </is>
      </c>
      <c r="C326" s="488" t="inlineStr">
        <is>
          <t>Qatar</t>
        </is>
      </c>
      <c r="D326" s="489">
        <f>$D$12</f>
        <v/>
      </c>
      <c r="E326" s="579" t="n">
        <v>0</v>
      </c>
      <c r="F326" s="583" t="n">
        <v>0</v>
      </c>
      <c r="G326" s="583" t="n">
        <v>0</v>
      </c>
      <c r="H326" s="348" t="n"/>
      <c r="I326" s="348" t="n"/>
    </row>
    <row customHeight="1" ht="12.8" r="327" s="349">
      <c r="B327" s="348" t="n"/>
      <c r="C327" s="441" t="n"/>
      <c r="D327" s="439">
        <f>$D$13</f>
        <v/>
      </c>
      <c r="E327" s="581" t="n">
        <v>0</v>
      </c>
      <c r="F327" s="584" t="n">
        <v>0</v>
      </c>
      <c r="G327" s="584" t="n">
        <v>0</v>
      </c>
      <c r="H327" s="348" t="n"/>
      <c r="I327" s="348" t="n"/>
    </row>
    <row customHeight="1" ht="12.8" r="328" s="349">
      <c r="B328" s="361" t="inlineStr">
        <is>
          <t>RO</t>
        </is>
      </c>
      <c r="C328" s="488" t="inlineStr">
        <is>
          <t>Romania</t>
        </is>
      </c>
      <c r="D328" s="489">
        <f>$D$12</f>
        <v/>
      </c>
      <c r="E328" s="579" t="n">
        <v>0</v>
      </c>
      <c r="F328" s="583" t="n">
        <v>0</v>
      </c>
      <c r="G328" s="583" t="n">
        <v>0</v>
      </c>
      <c r="H328" s="348" t="n"/>
      <c r="I328" s="348" t="n"/>
    </row>
    <row customHeight="1" ht="12.8" r="329" s="349">
      <c r="B329" s="348" t="n"/>
      <c r="C329" s="441" t="n"/>
      <c r="D329" s="439">
        <f>$D$13</f>
        <v/>
      </c>
      <c r="E329" s="581" t="n">
        <v>0</v>
      </c>
      <c r="F329" s="584" t="n">
        <v>0</v>
      </c>
      <c r="G329" s="584" t="n">
        <v>0</v>
      </c>
      <c r="H329" s="348" t="n"/>
      <c r="I329" s="348" t="n"/>
    </row>
    <row customHeight="1" ht="12.8" r="330" s="349">
      <c r="B330" s="361" t="inlineStr">
        <is>
          <t>RU</t>
        </is>
      </c>
      <c r="C330" s="488" t="inlineStr">
        <is>
          <t>Russian Federation</t>
        </is>
      </c>
      <c r="D330" s="489">
        <f>$D$12</f>
        <v/>
      </c>
      <c r="E330" s="579" t="n">
        <v>0</v>
      </c>
      <c r="F330" s="583" t="n">
        <v>0</v>
      </c>
      <c r="G330" s="583" t="n">
        <v>0</v>
      </c>
      <c r="H330" s="348" t="n"/>
      <c r="I330" s="348" t="n"/>
    </row>
    <row customHeight="1" ht="12.8" r="331" s="349">
      <c r="B331" s="348" t="n"/>
      <c r="C331" s="441" t="n"/>
      <c r="D331" s="439">
        <f>$D$13</f>
        <v/>
      </c>
      <c r="E331" s="581" t="n">
        <v>0</v>
      </c>
      <c r="F331" s="584" t="n">
        <v>0</v>
      </c>
      <c r="G331" s="584" t="n">
        <v>0</v>
      </c>
      <c r="H331" s="348" t="n"/>
      <c r="I331" s="348" t="n"/>
    </row>
    <row customHeight="1" ht="12.8" r="332" s="349">
      <c r="B332" s="361" t="inlineStr">
        <is>
          <t>RW</t>
        </is>
      </c>
      <c r="C332" s="488" t="inlineStr">
        <is>
          <t>Rwanda</t>
        </is>
      </c>
      <c r="D332" s="489">
        <f>$D$12</f>
        <v/>
      </c>
      <c r="E332" s="579" t="n">
        <v>0</v>
      </c>
      <c r="F332" s="583" t="n">
        <v>0</v>
      </c>
      <c r="G332" s="583" t="n">
        <v>0</v>
      </c>
      <c r="H332" s="348" t="n"/>
      <c r="I332" s="348" t="n"/>
    </row>
    <row customHeight="1" ht="12.8" r="333" s="349">
      <c r="B333" s="348" t="n"/>
      <c r="C333" s="441" t="n"/>
      <c r="D333" s="439">
        <f>$D$13</f>
        <v/>
      </c>
      <c r="E333" s="581" t="n">
        <v>0</v>
      </c>
      <c r="F333" s="584" t="n">
        <v>0</v>
      </c>
      <c r="G333" s="584" t="n">
        <v>0</v>
      </c>
      <c r="H333" s="348" t="n"/>
      <c r="I333" s="348" t="n"/>
    </row>
    <row customHeight="1" ht="12.8" r="334" s="349">
      <c r="B334" s="361" t="inlineStr">
        <is>
          <t>KN</t>
        </is>
      </c>
      <c r="C334" s="488" t="inlineStr">
        <is>
          <t>Saint Kitts and Nevis</t>
        </is>
      </c>
      <c r="D334" s="489">
        <f>$D$12</f>
        <v/>
      </c>
      <c r="E334" s="579" t="n">
        <v>0</v>
      </c>
      <c r="F334" s="583" t="n">
        <v>0</v>
      </c>
      <c r="G334" s="583" t="n">
        <v>0</v>
      </c>
      <c r="H334" s="348" t="n"/>
      <c r="I334" s="348" t="n"/>
    </row>
    <row customHeight="1" ht="12.8" r="335" s="349">
      <c r="B335" s="348" t="n"/>
      <c r="C335" s="441" t="n"/>
      <c r="D335" s="439">
        <f>$D$13</f>
        <v/>
      </c>
      <c r="E335" s="581" t="n">
        <v>0</v>
      </c>
      <c r="F335" s="584" t="n">
        <v>0</v>
      </c>
      <c r="G335" s="584" t="n">
        <v>0</v>
      </c>
      <c r="H335" s="348" t="n"/>
      <c r="I335" s="348" t="n"/>
    </row>
    <row customHeight="1" ht="12.8" r="336" s="349">
      <c r="B336" s="361" t="inlineStr">
        <is>
          <t>LC</t>
        </is>
      </c>
      <c r="C336" s="488" t="inlineStr">
        <is>
          <t>Saint Lucia</t>
        </is>
      </c>
      <c r="D336" s="489">
        <f>$D$12</f>
        <v/>
      </c>
      <c r="E336" s="579" t="n">
        <v>0</v>
      </c>
      <c r="F336" s="583" t="n">
        <v>0</v>
      </c>
      <c r="G336" s="583" t="n">
        <v>0</v>
      </c>
      <c r="H336" s="348" t="n"/>
      <c r="I336" s="348" t="n"/>
    </row>
    <row customHeight="1" ht="12.8" r="337" s="349">
      <c r="B337" s="348" t="n"/>
      <c r="C337" s="441" t="n"/>
      <c r="D337" s="439">
        <f>$D$13</f>
        <v/>
      </c>
      <c r="E337" s="581" t="n">
        <v>0</v>
      </c>
      <c r="F337" s="584" t="n">
        <v>0</v>
      </c>
      <c r="G337" s="584" t="n">
        <v>0</v>
      </c>
      <c r="H337" s="348" t="n"/>
      <c r="I337" s="348" t="n"/>
    </row>
    <row customHeight="1" ht="12.8" r="338" s="349">
      <c r="B338" s="361" t="inlineStr">
        <is>
          <t>VC</t>
        </is>
      </c>
      <c r="C338" s="488" t="inlineStr">
        <is>
          <t>Saint Vincent and the Grenadines</t>
        </is>
      </c>
      <c r="D338" s="489">
        <f>$D$12</f>
        <v/>
      </c>
      <c r="E338" s="579" t="n">
        <v>0</v>
      </c>
      <c r="F338" s="583" t="n">
        <v>0</v>
      </c>
      <c r="G338" s="583" t="n">
        <v>0</v>
      </c>
      <c r="H338" s="348" t="n"/>
      <c r="I338" s="348" t="n"/>
    </row>
    <row customHeight="1" ht="12.8" r="339" s="349">
      <c r="B339" s="348" t="n"/>
      <c r="C339" s="441" t="n"/>
      <c r="D339" s="439">
        <f>$D$13</f>
        <v/>
      </c>
      <c r="E339" s="581" t="n">
        <v>0</v>
      </c>
      <c r="F339" s="584" t="n">
        <v>0</v>
      </c>
      <c r="G339" s="584" t="n">
        <v>0</v>
      </c>
      <c r="H339" s="348" t="n"/>
      <c r="I339" s="348" t="n"/>
    </row>
    <row customHeight="1" ht="12.8" r="340" s="349">
      <c r="B340" s="361" t="inlineStr">
        <is>
          <t>WS</t>
        </is>
      </c>
      <c r="C340" s="488" t="inlineStr">
        <is>
          <t>Samoa</t>
        </is>
      </c>
      <c r="D340" s="489">
        <f>$D$12</f>
        <v/>
      </c>
      <c r="E340" s="579" t="n">
        <v>0</v>
      </c>
      <c r="F340" s="583" t="n">
        <v>0</v>
      </c>
      <c r="G340" s="583" t="n">
        <v>0</v>
      </c>
      <c r="H340" s="348" t="n"/>
      <c r="I340" s="348" t="n"/>
    </row>
    <row customHeight="1" ht="12.8" r="341" s="349">
      <c r="B341" s="348" t="n"/>
      <c r="C341" s="441" t="n"/>
      <c r="D341" s="439">
        <f>$D$13</f>
        <v/>
      </c>
      <c r="E341" s="581" t="n">
        <v>0</v>
      </c>
      <c r="F341" s="584" t="n">
        <v>0</v>
      </c>
      <c r="G341" s="584" t="n">
        <v>0</v>
      </c>
      <c r="H341" s="348" t="n"/>
      <c r="I341" s="348" t="n"/>
    </row>
    <row customHeight="1" ht="12.8" r="342" s="349">
      <c r="B342" s="361" t="inlineStr">
        <is>
          <t>SM</t>
        </is>
      </c>
      <c r="C342" s="488" t="inlineStr">
        <is>
          <t>San Marino</t>
        </is>
      </c>
      <c r="D342" s="489">
        <f>$D$12</f>
        <v/>
      </c>
      <c r="E342" s="579" t="n">
        <v>0</v>
      </c>
      <c r="F342" s="583" t="n">
        <v>0</v>
      </c>
      <c r="G342" s="583" t="n">
        <v>0</v>
      </c>
      <c r="H342" s="348" t="n"/>
      <c r="I342" s="348" t="n"/>
    </row>
    <row customHeight="1" ht="12.8" r="343" s="349">
      <c r="B343" s="348" t="n"/>
      <c r="C343" s="441" t="n"/>
      <c r="D343" s="439">
        <f>$D$13</f>
        <v/>
      </c>
      <c r="E343" s="581" t="n">
        <v>0</v>
      </c>
      <c r="F343" s="584" t="n">
        <v>0</v>
      </c>
      <c r="G343" s="584" t="n">
        <v>0</v>
      </c>
      <c r="H343" s="348" t="n"/>
      <c r="I343" s="348" t="n"/>
    </row>
    <row customHeight="1" ht="12.8" r="344" s="349">
      <c r="B344" s="361" t="inlineStr">
        <is>
          <t>ST</t>
        </is>
      </c>
      <c r="C344" s="488" t="inlineStr">
        <is>
          <t>Sao Tome and Principe</t>
        </is>
      </c>
      <c r="D344" s="489">
        <f>$D$12</f>
        <v/>
      </c>
      <c r="E344" s="579" t="n">
        <v>0</v>
      </c>
      <c r="F344" s="583" t="n">
        <v>0</v>
      </c>
      <c r="G344" s="583" t="n">
        <v>0</v>
      </c>
      <c r="H344" s="348" t="n"/>
      <c r="I344" s="348" t="n"/>
    </row>
    <row customHeight="1" ht="12.8" r="345" s="349">
      <c r="B345" s="348" t="n"/>
      <c r="C345" s="441" t="n"/>
      <c r="D345" s="439">
        <f>$D$13</f>
        <v/>
      </c>
      <c r="E345" s="581" t="n">
        <v>0</v>
      </c>
      <c r="F345" s="584" t="n">
        <v>0</v>
      </c>
      <c r="G345" s="584" t="n">
        <v>0</v>
      </c>
      <c r="H345" s="348" t="n"/>
      <c r="I345" s="348" t="n"/>
    </row>
    <row customHeight="1" ht="12.8" r="346" s="349">
      <c r="B346" s="361" t="inlineStr">
        <is>
          <t>SA</t>
        </is>
      </c>
      <c r="C346" s="488" t="inlineStr">
        <is>
          <t>Saudi Arabia</t>
        </is>
      </c>
      <c r="D346" s="489">
        <f>$D$12</f>
        <v/>
      </c>
      <c r="E346" s="579" t="n">
        <v>0</v>
      </c>
      <c r="F346" s="583" t="n">
        <v>0</v>
      </c>
      <c r="G346" s="583" t="n">
        <v>0</v>
      </c>
      <c r="H346" s="348" t="n"/>
      <c r="I346" s="348" t="n"/>
    </row>
    <row customHeight="1" ht="12.8" r="347" s="349">
      <c r="B347" s="348" t="n"/>
      <c r="C347" s="441" t="n"/>
      <c r="D347" s="439">
        <f>$D$13</f>
        <v/>
      </c>
      <c r="E347" s="581" t="n">
        <v>0</v>
      </c>
      <c r="F347" s="584" t="n">
        <v>0</v>
      </c>
      <c r="G347" s="584" t="n">
        <v>0</v>
      </c>
      <c r="H347" s="348" t="n"/>
      <c r="I347" s="348" t="n"/>
    </row>
    <row customHeight="1" ht="12.8" r="348" s="349">
      <c r="B348" s="361" t="inlineStr">
        <is>
          <t>SN</t>
        </is>
      </c>
      <c r="C348" s="488" t="inlineStr">
        <is>
          <t>Senegal</t>
        </is>
      </c>
      <c r="D348" s="489">
        <f>$D$12</f>
        <v/>
      </c>
      <c r="E348" s="579" t="n">
        <v>0</v>
      </c>
      <c r="F348" s="583" t="n">
        <v>0</v>
      </c>
      <c r="G348" s="583" t="n">
        <v>0</v>
      </c>
      <c r="H348" s="348" t="n"/>
      <c r="I348" s="348" t="n"/>
    </row>
    <row customHeight="1" ht="12.8" r="349" s="349">
      <c r="B349" s="348" t="n"/>
      <c r="C349" s="441" t="n"/>
      <c r="D349" s="439">
        <f>$D$13</f>
        <v/>
      </c>
      <c r="E349" s="581" t="n">
        <v>0</v>
      </c>
      <c r="F349" s="584" t="n">
        <v>0</v>
      </c>
      <c r="G349" s="584" t="n">
        <v>0</v>
      </c>
      <c r="H349" s="348" t="n"/>
      <c r="I349" s="348" t="n"/>
    </row>
    <row customHeight="1" ht="12.8" r="350" s="349">
      <c r="B350" s="361" t="inlineStr">
        <is>
          <t>RS</t>
        </is>
      </c>
      <c r="C350" s="488" t="inlineStr">
        <is>
          <t>Serbia</t>
        </is>
      </c>
      <c r="D350" s="489">
        <f>$D$12</f>
        <v/>
      </c>
      <c r="E350" s="579" t="n">
        <v>0</v>
      </c>
      <c r="F350" s="583" t="n">
        <v>0</v>
      </c>
      <c r="G350" s="583" t="n">
        <v>0</v>
      </c>
      <c r="H350" s="348" t="n"/>
      <c r="I350" s="348" t="n"/>
    </row>
    <row customHeight="1" ht="12.8" r="351" s="349">
      <c r="B351" s="348" t="n"/>
      <c r="C351" s="441" t="n"/>
      <c r="D351" s="439">
        <f>$D$13</f>
        <v/>
      </c>
      <c r="E351" s="581" t="n">
        <v>0</v>
      </c>
      <c r="F351" s="584" t="n">
        <v>0</v>
      </c>
      <c r="G351" s="584" t="n">
        <v>0</v>
      </c>
      <c r="H351" s="348" t="n"/>
      <c r="I351" s="348" t="n"/>
    </row>
    <row customHeight="1" ht="12.8" r="352" s="349">
      <c r="B352" s="361" t="inlineStr">
        <is>
          <t>SC</t>
        </is>
      </c>
      <c r="C352" s="488" t="inlineStr">
        <is>
          <t>Seychelles</t>
        </is>
      </c>
      <c r="D352" s="489">
        <f>$D$12</f>
        <v/>
      </c>
      <c r="E352" s="579" t="n">
        <v>0</v>
      </c>
      <c r="F352" s="583" t="n">
        <v>0</v>
      </c>
      <c r="G352" s="583" t="n">
        <v>0</v>
      </c>
      <c r="H352" s="348" t="n"/>
      <c r="I352" s="348" t="n"/>
    </row>
    <row customHeight="1" ht="12.8" r="353" s="349">
      <c r="B353" s="348" t="n"/>
      <c r="C353" s="441" t="n"/>
      <c r="D353" s="439">
        <f>$D$13</f>
        <v/>
      </c>
      <c r="E353" s="581" t="n">
        <v>0</v>
      </c>
      <c r="F353" s="584" t="n">
        <v>0</v>
      </c>
      <c r="G353" s="584" t="n">
        <v>0</v>
      </c>
      <c r="H353" s="348" t="n"/>
      <c r="I353" s="348" t="n"/>
    </row>
    <row customHeight="1" ht="12.8" r="354" s="349">
      <c r="B354" s="361" t="inlineStr">
        <is>
          <t>SL</t>
        </is>
      </c>
      <c r="C354" s="488" t="inlineStr">
        <is>
          <t>Sierra Leone</t>
        </is>
      </c>
      <c r="D354" s="489">
        <f>$D$12</f>
        <v/>
      </c>
      <c r="E354" s="579" t="n">
        <v>0</v>
      </c>
      <c r="F354" s="583" t="n">
        <v>0</v>
      </c>
      <c r="G354" s="583" t="n">
        <v>0</v>
      </c>
      <c r="H354" s="348" t="n"/>
      <c r="I354" s="348" t="n"/>
    </row>
    <row customHeight="1" ht="12.8" r="355" s="349">
      <c r="B355" s="348" t="n"/>
      <c r="C355" s="441" t="n"/>
      <c r="D355" s="439">
        <f>$D$13</f>
        <v/>
      </c>
      <c r="E355" s="581" t="n">
        <v>0</v>
      </c>
      <c r="F355" s="584" t="n">
        <v>0</v>
      </c>
      <c r="G355" s="584" t="n">
        <v>0</v>
      </c>
      <c r="H355" s="348" t="n"/>
      <c r="I355" s="348" t="n"/>
    </row>
    <row customHeight="1" ht="12.8" r="356" s="349">
      <c r="B356" s="361" t="inlineStr">
        <is>
          <t>SG</t>
        </is>
      </c>
      <c r="C356" s="488" t="inlineStr">
        <is>
          <t>Singapore</t>
        </is>
      </c>
      <c r="D356" s="489">
        <f>$D$12</f>
        <v/>
      </c>
      <c r="E356" s="579" t="n">
        <v>0</v>
      </c>
      <c r="F356" s="583" t="n">
        <v>0</v>
      </c>
      <c r="G356" s="583" t="n">
        <v>0</v>
      </c>
      <c r="H356" s="348" t="n"/>
      <c r="I356" s="348" t="n"/>
    </row>
    <row customHeight="1" ht="12.8" r="357" s="349">
      <c r="B357" s="348" t="n"/>
      <c r="C357" s="441" t="n"/>
      <c r="D357" s="439">
        <f>$D$13</f>
        <v/>
      </c>
      <c r="E357" s="581" t="n">
        <v>0</v>
      </c>
      <c r="F357" s="584" t="n">
        <v>0</v>
      </c>
      <c r="G357" s="584" t="n">
        <v>0</v>
      </c>
      <c r="H357" s="348" t="n"/>
      <c r="I357" s="348" t="n"/>
    </row>
    <row customHeight="1" ht="12.8" r="358" s="349">
      <c r="B358" s="361" t="inlineStr">
        <is>
          <t>SK</t>
        </is>
      </c>
      <c r="C358" s="488" t="inlineStr">
        <is>
          <t>Slovakia</t>
        </is>
      </c>
      <c r="D358" s="489">
        <f>$D$12</f>
        <v/>
      </c>
      <c r="E358" s="579" t="n">
        <v>0</v>
      </c>
      <c r="F358" s="583" t="n">
        <v>0</v>
      </c>
      <c r="G358" s="583" t="n">
        <v>0</v>
      </c>
      <c r="H358" s="348" t="n"/>
      <c r="I358" s="348" t="n"/>
    </row>
    <row customHeight="1" ht="12.8" r="359" s="349">
      <c r="B359" s="348" t="n"/>
      <c r="C359" s="441" t="n"/>
      <c r="D359" s="439">
        <f>$D$13</f>
        <v/>
      </c>
      <c r="E359" s="581" t="n">
        <v>0</v>
      </c>
      <c r="F359" s="584" t="n">
        <v>0</v>
      </c>
      <c r="G359" s="584" t="n">
        <v>0</v>
      </c>
      <c r="H359" s="348" t="n"/>
      <c r="I359" s="348" t="n"/>
    </row>
    <row customHeight="1" ht="12.8" r="360" s="349">
      <c r="B360" s="361" t="inlineStr">
        <is>
          <t>SI</t>
        </is>
      </c>
      <c r="C360" s="488" t="inlineStr">
        <is>
          <t>Slovenia</t>
        </is>
      </c>
      <c r="D360" s="489">
        <f>$D$12</f>
        <v/>
      </c>
      <c r="E360" s="579" t="n">
        <v>0</v>
      </c>
      <c r="F360" s="583" t="n">
        <v>0</v>
      </c>
      <c r="G360" s="583" t="n">
        <v>0</v>
      </c>
      <c r="H360" s="348" t="n"/>
      <c r="I360" s="348" t="n"/>
    </row>
    <row customHeight="1" ht="12.8" r="361" s="349">
      <c r="B361" s="348" t="n"/>
      <c r="C361" s="441" t="n"/>
      <c r="D361" s="439">
        <f>$D$13</f>
        <v/>
      </c>
      <c r="E361" s="581" t="n">
        <v>0</v>
      </c>
      <c r="F361" s="584" t="n">
        <v>0</v>
      </c>
      <c r="G361" s="584" t="n">
        <v>0</v>
      </c>
      <c r="H361" s="348" t="n"/>
      <c r="I361" s="348" t="n"/>
    </row>
    <row customHeight="1" ht="12.8" r="362" s="349">
      <c r="B362" s="361" t="inlineStr">
        <is>
          <t>SB</t>
        </is>
      </c>
      <c r="C362" s="488" t="inlineStr">
        <is>
          <t>Solomon Islands</t>
        </is>
      </c>
      <c r="D362" s="489">
        <f>$D$12</f>
        <v/>
      </c>
      <c r="E362" s="579" t="n">
        <v>0</v>
      </c>
      <c r="F362" s="583" t="n">
        <v>0</v>
      </c>
      <c r="G362" s="583" t="n">
        <v>0</v>
      </c>
      <c r="H362" s="348" t="n"/>
      <c r="I362" s="348" t="n"/>
    </row>
    <row customHeight="1" ht="12.8" r="363" s="349">
      <c r="B363" s="348" t="n"/>
      <c r="C363" s="441" t="n"/>
      <c r="D363" s="439">
        <f>$D$13</f>
        <v/>
      </c>
      <c r="E363" s="581" t="n">
        <v>0</v>
      </c>
      <c r="F363" s="584" t="n">
        <v>0</v>
      </c>
      <c r="G363" s="584" t="n">
        <v>0</v>
      </c>
      <c r="H363" s="348" t="n"/>
      <c r="I363" s="348" t="n"/>
    </row>
    <row customHeight="1" ht="12.8" r="364" s="349">
      <c r="B364" s="361" t="inlineStr">
        <is>
          <t>SO</t>
        </is>
      </c>
      <c r="C364" s="488" t="inlineStr">
        <is>
          <t>Somalia</t>
        </is>
      </c>
      <c r="D364" s="489">
        <f>$D$12</f>
        <v/>
      </c>
      <c r="E364" s="579" t="n">
        <v>0</v>
      </c>
      <c r="F364" s="583" t="n">
        <v>0</v>
      </c>
      <c r="G364" s="583" t="n">
        <v>0</v>
      </c>
      <c r="H364" s="348" t="n"/>
      <c r="I364" s="348" t="n"/>
    </row>
    <row customHeight="1" ht="12.8" r="365" s="349">
      <c r="B365" s="348" t="n"/>
      <c r="C365" s="441" t="n"/>
      <c r="D365" s="439">
        <f>$D$13</f>
        <v/>
      </c>
      <c r="E365" s="581" t="n">
        <v>0</v>
      </c>
      <c r="F365" s="584" t="n">
        <v>0</v>
      </c>
      <c r="G365" s="584" t="n">
        <v>0</v>
      </c>
      <c r="H365" s="348" t="n"/>
      <c r="I365" s="348" t="n"/>
    </row>
    <row customHeight="1" ht="12.8" r="366" s="349">
      <c r="B366" s="361" t="inlineStr">
        <is>
          <t>ZA</t>
        </is>
      </c>
      <c r="C366" s="488" t="inlineStr">
        <is>
          <t>South Africa</t>
        </is>
      </c>
      <c r="D366" s="489">
        <f>$D$12</f>
        <v/>
      </c>
      <c r="E366" s="579" t="n">
        <v>0</v>
      </c>
      <c r="F366" s="583" t="n">
        <v>0</v>
      </c>
      <c r="G366" s="583" t="n">
        <v>0</v>
      </c>
      <c r="H366" s="348" t="n"/>
      <c r="I366" s="348" t="n"/>
    </row>
    <row customHeight="1" ht="12.8" r="367" s="349">
      <c r="B367" s="348" t="n"/>
      <c r="C367" s="441" t="n"/>
      <c r="D367" s="439">
        <f>$D$13</f>
        <v/>
      </c>
      <c r="E367" s="581" t="n">
        <v>0</v>
      </c>
      <c r="F367" s="584" t="n">
        <v>0</v>
      </c>
      <c r="G367" s="584" t="n">
        <v>0</v>
      </c>
      <c r="H367" s="348" t="n"/>
      <c r="I367" s="348" t="n"/>
    </row>
    <row customHeight="1" ht="12.8" r="368" s="349">
      <c r="B368" s="361" t="inlineStr">
        <is>
          <t>ES</t>
        </is>
      </c>
      <c r="C368" s="488" t="inlineStr">
        <is>
          <t>Spain</t>
        </is>
      </c>
      <c r="D368" s="489">
        <f>$D$12</f>
        <v/>
      </c>
      <c r="E368" s="579" t="n">
        <v>0</v>
      </c>
      <c r="F368" s="583" t="n">
        <v>0</v>
      </c>
      <c r="G368" s="583" t="n">
        <v>0</v>
      </c>
      <c r="H368" s="348" t="n"/>
      <c r="I368" s="348" t="n"/>
    </row>
    <row customHeight="1" ht="12.8" r="369" s="349">
      <c r="B369" s="348" t="n"/>
      <c r="C369" s="441" t="n"/>
      <c r="D369" s="439">
        <f>$D$13</f>
        <v/>
      </c>
      <c r="E369" s="581" t="n">
        <v>0</v>
      </c>
      <c r="F369" s="584" t="n">
        <v>0</v>
      </c>
      <c r="G369" s="584" t="n">
        <v>0</v>
      </c>
      <c r="H369" s="348" t="n"/>
      <c r="I369" s="348" t="n"/>
    </row>
    <row customHeight="1" ht="12.8" r="370" s="349">
      <c r="B370" s="361" t="inlineStr">
        <is>
          <t>LK</t>
        </is>
      </c>
      <c r="C370" s="488" t="inlineStr">
        <is>
          <t>Sri Lanka</t>
        </is>
      </c>
      <c r="D370" s="489">
        <f>$D$12</f>
        <v/>
      </c>
      <c r="E370" s="579" t="n">
        <v>0</v>
      </c>
      <c r="F370" s="583" t="n">
        <v>0</v>
      </c>
      <c r="G370" s="583" t="n">
        <v>0</v>
      </c>
      <c r="H370" s="348" t="n"/>
      <c r="I370" s="348" t="n"/>
    </row>
    <row customHeight="1" ht="12.8" r="371" s="349">
      <c r="B371" s="348" t="n"/>
      <c r="C371" s="441" t="n"/>
      <c r="D371" s="439">
        <f>$D$13</f>
        <v/>
      </c>
      <c r="E371" s="581" t="n">
        <v>0</v>
      </c>
      <c r="F371" s="584" t="n">
        <v>0</v>
      </c>
      <c r="G371" s="584" t="n">
        <v>0</v>
      </c>
      <c r="H371" s="348" t="n"/>
      <c r="I371" s="348" t="n"/>
    </row>
    <row customHeight="1" ht="12.8" r="372" s="349">
      <c r="B372" s="361" t="inlineStr">
        <is>
          <t>SD</t>
        </is>
      </c>
      <c r="C372" s="488" t="inlineStr">
        <is>
          <t>Sudan</t>
        </is>
      </c>
      <c r="D372" s="489">
        <f>$D$12</f>
        <v/>
      </c>
      <c r="E372" s="579" t="n">
        <v>0</v>
      </c>
      <c r="F372" s="583" t="n">
        <v>0</v>
      </c>
      <c r="G372" s="583" t="n">
        <v>0</v>
      </c>
      <c r="H372" s="348" t="n"/>
      <c r="I372" s="348" t="n"/>
    </row>
    <row customHeight="1" ht="12.8" r="373" s="349">
      <c r="B373" s="348" t="n"/>
      <c r="C373" s="441" t="n"/>
      <c r="D373" s="439">
        <f>$D$13</f>
        <v/>
      </c>
      <c r="E373" s="581" t="n">
        <v>0</v>
      </c>
      <c r="F373" s="584" t="n">
        <v>0</v>
      </c>
      <c r="G373" s="584" t="n">
        <v>0</v>
      </c>
      <c r="H373" s="348" t="n"/>
      <c r="I373" s="348" t="n"/>
    </row>
    <row customHeight="1" ht="12.8" r="374" s="349">
      <c r="B374" s="361" t="inlineStr">
        <is>
          <t>SR</t>
        </is>
      </c>
      <c r="C374" s="488" t="inlineStr">
        <is>
          <t>Suriname</t>
        </is>
      </c>
      <c r="D374" s="489">
        <f>$D$12</f>
        <v/>
      </c>
      <c r="E374" s="579" t="n">
        <v>0</v>
      </c>
      <c r="F374" s="583" t="n">
        <v>0</v>
      </c>
      <c r="G374" s="583" t="n">
        <v>0</v>
      </c>
      <c r="H374" s="348" t="n"/>
      <c r="I374" s="348" t="n"/>
    </row>
    <row customHeight="1" ht="12.8" r="375" s="349">
      <c r="B375" s="348" t="n"/>
      <c r="C375" s="441" t="n"/>
      <c r="D375" s="439">
        <f>$D$13</f>
        <v/>
      </c>
      <c r="E375" s="581" t="n">
        <v>0</v>
      </c>
      <c r="F375" s="584" t="n">
        <v>0</v>
      </c>
      <c r="G375" s="584" t="n">
        <v>0</v>
      </c>
      <c r="H375" s="348" t="n"/>
      <c r="I375" s="348" t="n"/>
    </row>
    <row customHeight="1" ht="12.8" r="376" s="349">
      <c r="B376" s="361" t="inlineStr">
        <is>
          <t>SZ</t>
        </is>
      </c>
      <c r="C376" s="488" t="inlineStr">
        <is>
          <t>Swaziland</t>
        </is>
      </c>
      <c r="D376" s="489">
        <f>$D$12</f>
        <v/>
      </c>
      <c r="E376" s="579" t="n">
        <v>0</v>
      </c>
      <c r="F376" s="583" t="n">
        <v>0</v>
      </c>
      <c r="G376" s="583" t="n">
        <v>0</v>
      </c>
      <c r="H376" s="348" t="n"/>
      <c r="I376" s="348" t="n"/>
    </row>
    <row customHeight="1" ht="12.8" r="377" s="349">
      <c r="B377" s="348" t="n"/>
      <c r="C377" s="441" t="n"/>
      <c r="D377" s="439">
        <f>$D$13</f>
        <v/>
      </c>
      <c r="E377" s="581" t="n">
        <v>0</v>
      </c>
      <c r="F377" s="584" t="n">
        <v>0</v>
      </c>
      <c r="G377" s="584" t="n">
        <v>0</v>
      </c>
      <c r="H377" s="348" t="n"/>
      <c r="I377" s="348" t="n"/>
    </row>
    <row customHeight="1" ht="12.8" r="378" s="349">
      <c r="B378" s="361" t="inlineStr">
        <is>
          <t>SE</t>
        </is>
      </c>
      <c r="C378" s="488" t="inlineStr">
        <is>
          <t>Sweden</t>
        </is>
      </c>
      <c r="D378" s="489">
        <f>$D$12</f>
        <v/>
      </c>
      <c r="E378" s="579" t="n">
        <v>0</v>
      </c>
      <c r="F378" s="583" t="n">
        <v>0</v>
      </c>
      <c r="G378" s="583" t="n">
        <v>0</v>
      </c>
      <c r="H378" s="348" t="n"/>
      <c r="I378" s="348" t="n"/>
    </row>
    <row customHeight="1" ht="12.8" r="379" s="349">
      <c r="B379" s="348" t="n"/>
      <c r="C379" s="441" t="n"/>
      <c r="D379" s="439">
        <f>$D$13</f>
        <v/>
      </c>
      <c r="E379" s="581" t="n">
        <v>0</v>
      </c>
      <c r="F379" s="584" t="n">
        <v>0</v>
      </c>
      <c r="G379" s="584" t="n">
        <v>0</v>
      </c>
      <c r="H379" s="348" t="n"/>
      <c r="I379" s="348" t="n"/>
    </row>
    <row customHeight="1" ht="12.8" r="380" s="349">
      <c r="B380" s="361" t="inlineStr">
        <is>
          <t>CH</t>
        </is>
      </c>
      <c r="C380" s="488" t="inlineStr">
        <is>
          <t>Switzerland</t>
        </is>
      </c>
      <c r="D380" s="489">
        <f>$D$12</f>
        <v/>
      </c>
      <c r="E380" s="579" t="n">
        <v>0</v>
      </c>
      <c r="F380" s="583" t="n">
        <v>0</v>
      </c>
      <c r="G380" s="583" t="n">
        <v>0</v>
      </c>
      <c r="H380" s="348" t="n"/>
      <c r="I380" s="348" t="n"/>
    </row>
    <row customHeight="1" ht="12.8" r="381" s="349">
      <c r="B381" s="348" t="n"/>
      <c r="C381" s="441" t="n"/>
      <c r="D381" s="439">
        <f>$D$13</f>
        <v/>
      </c>
      <c r="E381" s="581" t="n">
        <v>0</v>
      </c>
      <c r="F381" s="584" t="n">
        <v>0</v>
      </c>
      <c r="G381" s="584" t="n">
        <v>0</v>
      </c>
      <c r="H381" s="348" t="n"/>
      <c r="I381" s="348" t="n"/>
    </row>
    <row customHeight="1" ht="12.8" r="382" s="349">
      <c r="B382" s="361" t="inlineStr">
        <is>
          <t>SY</t>
        </is>
      </c>
      <c r="C382" s="488" t="inlineStr">
        <is>
          <t>Syrian Arab Republic</t>
        </is>
      </c>
      <c r="D382" s="489">
        <f>$D$12</f>
        <v/>
      </c>
      <c r="E382" s="579" t="n">
        <v>0</v>
      </c>
      <c r="F382" s="583" t="n">
        <v>0</v>
      </c>
      <c r="G382" s="583" t="n">
        <v>0</v>
      </c>
      <c r="H382" s="348" t="n"/>
      <c r="I382" s="348" t="n"/>
    </row>
    <row customHeight="1" ht="12.8" r="383" s="349">
      <c r="B383" s="348" t="n"/>
      <c r="C383" s="441" t="n"/>
      <c r="D383" s="439">
        <f>$D$13</f>
        <v/>
      </c>
      <c r="E383" s="581" t="n">
        <v>0</v>
      </c>
      <c r="F383" s="584" t="n">
        <v>0</v>
      </c>
      <c r="G383" s="584" t="n">
        <v>0</v>
      </c>
      <c r="H383" s="348" t="n"/>
      <c r="I383" s="348" t="n"/>
    </row>
    <row customHeight="1" ht="12.8" r="384" s="349">
      <c r="B384" s="361" t="inlineStr">
        <is>
          <t>TW</t>
        </is>
      </c>
      <c r="C384" s="488" t="inlineStr">
        <is>
          <t>Taiwan</t>
        </is>
      </c>
      <c r="D384" s="489">
        <f>$D$12</f>
        <v/>
      </c>
      <c r="E384" s="579" t="n">
        <v>0</v>
      </c>
      <c r="F384" s="583" t="n">
        <v>0</v>
      </c>
      <c r="G384" s="583" t="n">
        <v>0</v>
      </c>
      <c r="H384" s="348" t="n"/>
      <c r="I384" s="348" t="n"/>
    </row>
    <row customHeight="1" ht="12.8" r="385" s="349">
      <c r="B385" s="348" t="n"/>
      <c r="C385" s="441" t="n"/>
      <c r="D385" s="439">
        <f>$D$13</f>
        <v/>
      </c>
      <c r="E385" s="581" t="n">
        <v>0</v>
      </c>
      <c r="F385" s="584" t="n">
        <v>0</v>
      </c>
      <c r="G385" s="584" t="n">
        <v>0</v>
      </c>
      <c r="H385" s="348" t="n"/>
      <c r="I385" s="348" t="n"/>
    </row>
    <row customHeight="1" ht="12.8" r="386" s="349">
      <c r="B386" s="361" t="inlineStr">
        <is>
          <t>TJ</t>
        </is>
      </c>
      <c r="C386" s="488" t="inlineStr">
        <is>
          <t>Tajikistan</t>
        </is>
      </c>
      <c r="D386" s="489">
        <f>$D$12</f>
        <v/>
      </c>
      <c r="E386" s="579" t="n">
        <v>0</v>
      </c>
      <c r="F386" s="583" t="n">
        <v>0</v>
      </c>
      <c r="G386" s="583" t="n">
        <v>0</v>
      </c>
      <c r="H386" s="348" t="n"/>
      <c r="I386" s="348" t="n"/>
    </row>
    <row customHeight="1" ht="12.8" r="387" s="349">
      <c r="B387" s="348" t="n"/>
      <c r="C387" s="441" t="n"/>
      <c r="D387" s="439">
        <f>$D$13</f>
        <v/>
      </c>
      <c r="E387" s="581" t="n">
        <v>0</v>
      </c>
      <c r="F387" s="584" t="n">
        <v>0</v>
      </c>
      <c r="G387" s="584" t="n">
        <v>0</v>
      </c>
      <c r="H387" s="348" t="n"/>
      <c r="I387" s="348" t="n"/>
    </row>
    <row customHeight="1" ht="12.8" r="388" s="349">
      <c r="B388" s="361" t="inlineStr">
        <is>
          <t>TZ</t>
        </is>
      </c>
      <c r="C388" s="488" t="inlineStr">
        <is>
          <t>Tanzania</t>
        </is>
      </c>
      <c r="D388" s="489">
        <f>$D$12</f>
        <v/>
      </c>
      <c r="E388" s="579" t="n">
        <v>0</v>
      </c>
      <c r="F388" s="583" t="n">
        <v>0</v>
      </c>
      <c r="G388" s="583" t="n">
        <v>0</v>
      </c>
      <c r="H388" s="348" t="n"/>
      <c r="I388" s="348" t="n"/>
    </row>
    <row customHeight="1" ht="12.8" r="389" s="349">
      <c r="B389" s="348" t="n"/>
      <c r="C389" s="441" t="n"/>
      <c r="D389" s="439">
        <f>$D$13</f>
        <v/>
      </c>
      <c r="E389" s="581" t="n">
        <v>0</v>
      </c>
      <c r="F389" s="584" t="n">
        <v>0</v>
      </c>
      <c r="G389" s="584" t="n">
        <v>0</v>
      </c>
      <c r="H389" s="348" t="n"/>
      <c r="I389" s="348" t="n"/>
    </row>
    <row customHeight="1" ht="12.8" r="390" s="349">
      <c r="B390" s="361" t="inlineStr">
        <is>
          <t>TH</t>
        </is>
      </c>
      <c r="C390" s="488" t="inlineStr">
        <is>
          <t>Thailand</t>
        </is>
      </c>
      <c r="D390" s="489">
        <f>$D$12</f>
        <v/>
      </c>
      <c r="E390" s="579" t="n">
        <v>0</v>
      </c>
      <c r="F390" s="583" t="n">
        <v>0</v>
      </c>
      <c r="G390" s="583" t="n">
        <v>0</v>
      </c>
      <c r="H390" s="348" t="n"/>
      <c r="I390" s="348" t="n"/>
    </row>
    <row customHeight="1" ht="12.8" r="391" s="349">
      <c r="B391" s="348" t="n"/>
      <c r="C391" s="441" t="n"/>
      <c r="D391" s="439">
        <f>$D$13</f>
        <v/>
      </c>
      <c r="E391" s="581" t="n">
        <v>0</v>
      </c>
      <c r="F391" s="584" t="n">
        <v>0</v>
      </c>
      <c r="G391" s="584" t="n">
        <v>0</v>
      </c>
      <c r="H391" s="348" t="n"/>
      <c r="I391" s="348" t="n"/>
    </row>
    <row customHeight="1" ht="12.8" r="392" s="349">
      <c r="B392" s="361" t="inlineStr">
        <is>
          <t>TG</t>
        </is>
      </c>
      <c r="C392" s="488" t="inlineStr">
        <is>
          <t>Togo</t>
        </is>
      </c>
      <c r="D392" s="489">
        <f>$D$12</f>
        <v/>
      </c>
      <c r="E392" s="579" t="n">
        <v>0</v>
      </c>
      <c r="F392" s="583" t="n">
        <v>0</v>
      </c>
      <c r="G392" s="583" t="n">
        <v>0</v>
      </c>
      <c r="H392" s="348" t="n"/>
      <c r="I392" s="348" t="n"/>
    </row>
    <row customHeight="1" ht="12.8" r="393" s="349">
      <c r="B393" s="348" t="n"/>
      <c r="C393" s="441" t="n"/>
      <c r="D393" s="439">
        <f>$D$13</f>
        <v/>
      </c>
      <c r="E393" s="581" t="n">
        <v>0</v>
      </c>
      <c r="F393" s="584" t="n">
        <v>0</v>
      </c>
      <c r="G393" s="584" t="n">
        <v>0</v>
      </c>
      <c r="H393" s="348" t="n"/>
      <c r="I393" s="348" t="n"/>
    </row>
    <row customHeight="1" ht="12.8" r="394" s="349">
      <c r="B394" s="361" t="inlineStr">
        <is>
          <t>TO</t>
        </is>
      </c>
      <c r="C394" s="488" t="inlineStr">
        <is>
          <t>Tonga</t>
        </is>
      </c>
      <c r="D394" s="489">
        <f>$D$12</f>
        <v/>
      </c>
      <c r="E394" s="579" t="n">
        <v>0</v>
      </c>
      <c r="F394" s="583" t="n">
        <v>0</v>
      </c>
      <c r="G394" s="583" t="n">
        <v>0</v>
      </c>
      <c r="H394" s="348" t="n"/>
      <c r="I394" s="348" t="n"/>
    </row>
    <row customHeight="1" ht="12.8" r="395" s="349">
      <c r="B395" s="348" t="n"/>
      <c r="C395" s="441" t="n"/>
      <c r="D395" s="439">
        <f>$D$13</f>
        <v/>
      </c>
      <c r="E395" s="581" t="n">
        <v>0</v>
      </c>
      <c r="F395" s="584" t="n">
        <v>0</v>
      </c>
      <c r="G395" s="584" t="n">
        <v>0</v>
      </c>
      <c r="H395" s="348" t="n"/>
      <c r="I395" s="348" t="n"/>
    </row>
    <row customHeight="1" ht="12.8" r="396" s="349">
      <c r="B396" s="361" t="inlineStr">
        <is>
          <t>TT</t>
        </is>
      </c>
      <c r="C396" s="488" t="inlineStr">
        <is>
          <t>Trinidad and Tobago</t>
        </is>
      </c>
      <c r="D396" s="489">
        <f>$D$12</f>
        <v/>
      </c>
      <c r="E396" s="579" t="n">
        <v>0</v>
      </c>
      <c r="F396" s="583" t="n">
        <v>0</v>
      </c>
      <c r="G396" s="583" t="n">
        <v>0</v>
      </c>
      <c r="H396" s="348" t="n"/>
      <c r="I396" s="348" t="n"/>
    </row>
    <row customHeight="1" ht="12.8" r="397" s="349">
      <c r="B397" s="348" t="n"/>
      <c r="C397" s="441" t="n"/>
      <c r="D397" s="439">
        <f>$D$13</f>
        <v/>
      </c>
      <c r="E397" s="581" t="n">
        <v>0</v>
      </c>
      <c r="F397" s="584" t="n">
        <v>0</v>
      </c>
      <c r="G397" s="584" t="n">
        <v>0</v>
      </c>
      <c r="H397" s="348" t="n"/>
      <c r="I397" s="348" t="n"/>
    </row>
    <row customHeight="1" ht="12.8" r="398" s="349">
      <c r="B398" s="361" t="inlineStr">
        <is>
          <t>TN</t>
        </is>
      </c>
      <c r="C398" s="488" t="inlineStr">
        <is>
          <t>Tunisia</t>
        </is>
      </c>
      <c r="D398" s="489">
        <f>$D$12</f>
        <v/>
      </c>
      <c r="E398" s="579" t="n">
        <v>0</v>
      </c>
      <c r="F398" s="583" t="n">
        <v>0</v>
      </c>
      <c r="G398" s="583" t="n">
        <v>0</v>
      </c>
      <c r="H398" s="348" t="n"/>
      <c r="I398" s="348" t="n"/>
    </row>
    <row customHeight="1" ht="12.8" r="399" s="349">
      <c r="B399" s="348" t="n"/>
      <c r="C399" s="441" t="n"/>
      <c r="D399" s="439">
        <f>$D$13</f>
        <v/>
      </c>
      <c r="E399" s="581" t="n">
        <v>0</v>
      </c>
      <c r="F399" s="584" t="n">
        <v>0</v>
      </c>
      <c r="G399" s="584" t="n">
        <v>0</v>
      </c>
      <c r="H399" s="348" t="n"/>
      <c r="I399" s="348" t="n"/>
    </row>
    <row customHeight="1" ht="12.8" r="400" s="349">
      <c r="B400" s="361" t="inlineStr">
        <is>
          <t>TR</t>
        </is>
      </c>
      <c r="C400" s="488" t="inlineStr">
        <is>
          <t>Turkey</t>
        </is>
      </c>
      <c r="D400" s="489">
        <f>$D$12</f>
        <v/>
      </c>
      <c r="E400" s="579" t="n">
        <v>0</v>
      </c>
      <c r="F400" s="583" t="n">
        <v>0</v>
      </c>
      <c r="G400" s="583" t="n">
        <v>0</v>
      </c>
      <c r="H400" s="348" t="n"/>
      <c r="I400" s="348" t="n"/>
    </row>
    <row customHeight="1" ht="12.8" r="401" s="349">
      <c r="B401" s="348" t="n"/>
      <c r="C401" s="441" t="n"/>
      <c r="D401" s="439">
        <f>$D$13</f>
        <v/>
      </c>
      <c r="E401" s="581" t="n">
        <v>0</v>
      </c>
      <c r="F401" s="584" t="n">
        <v>0</v>
      </c>
      <c r="G401" s="584" t="n">
        <v>0</v>
      </c>
      <c r="H401" s="348" t="n"/>
      <c r="I401" s="348" t="n"/>
    </row>
    <row customHeight="1" ht="12.8" r="402" s="349">
      <c r="B402" s="361" t="inlineStr">
        <is>
          <t>TM</t>
        </is>
      </c>
      <c r="C402" s="488" t="inlineStr">
        <is>
          <t>Turkmenistan</t>
        </is>
      </c>
      <c r="D402" s="489">
        <f>$D$12</f>
        <v/>
      </c>
      <c r="E402" s="579" t="n">
        <v>0</v>
      </c>
      <c r="F402" s="583" t="n">
        <v>0</v>
      </c>
      <c r="G402" s="583" t="n">
        <v>0</v>
      </c>
      <c r="H402" s="348" t="n"/>
      <c r="I402" s="348" t="n"/>
    </row>
    <row customHeight="1" ht="12.8" r="403" s="349">
      <c r="B403" s="348" t="n"/>
      <c r="C403" s="441" t="n"/>
      <c r="D403" s="439">
        <f>$D$13</f>
        <v/>
      </c>
      <c r="E403" s="581" t="n">
        <v>0</v>
      </c>
      <c r="F403" s="584" t="n">
        <v>0</v>
      </c>
      <c r="G403" s="584" t="n">
        <v>0</v>
      </c>
      <c r="H403" s="348" t="n"/>
      <c r="I403" s="348" t="n"/>
    </row>
    <row customHeight="1" ht="12.8" r="404" s="349">
      <c r="B404" s="361" t="inlineStr">
        <is>
          <t>TV</t>
        </is>
      </c>
      <c r="C404" s="488" t="inlineStr">
        <is>
          <t>Tuvalu</t>
        </is>
      </c>
      <c r="D404" s="489">
        <f>$D$12</f>
        <v/>
      </c>
      <c r="E404" s="579" t="n">
        <v>0</v>
      </c>
      <c r="F404" s="583" t="n">
        <v>0</v>
      </c>
      <c r="G404" s="583" t="n">
        <v>0</v>
      </c>
      <c r="H404" s="348" t="n"/>
      <c r="I404" s="348" t="n"/>
    </row>
    <row customHeight="1" ht="12.8" r="405" s="349">
      <c r="B405" s="348" t="n"/>
      <c r="C405" s="441" t="n"/>
      <c r="D405" s="439">
        <f>$D$13</f>
        <v/>
      </c>
      <c r="E405" s="581" t="n">
        <v>0</v>
      </c>
      <c r="F405" s="584" t="n">
        <v>0</v>
      </c>
      <c r="G405" s="584" t="n">
        <v>0</v>
      </c>
      <c r="H405" s="348" t="n"/>
      <c r="I405" s="348" t="n"/>
    </row>
    <row customHeight="1" ht="12.8" r="406" s="349">
      <c r="B406" s="361" t="inlineStr">
        <is>
          <t>UG</t>
        </is>
      </c>
      <c r="C406" s="488" t="inlineStr">
        <is>
          <t>Uganda</t>
        </is>
      </c>
      <c r="D406" s="489">
        <f>$D$12</f>
        <v/>
      </c>
      <c r="E406" s="579" t="n">
        <v>0</v>
      </c>
      <c r="F406" s="583" t="n">
        <v>0</v>
      </c>
      <c r="G406" s="583" t="n">
        <v>0</v>
      </c>
      <c r="H406" s="348" t="n"/>
      <c r="I406" s="348" t="n"/>
    </row>
    <row customHeight="1" ht="12.8" r="407" s="349">
      <c r="B407" s="348" t="n"/>
      <c r="C407" s="441" t="n"/>
      <c r="D407" s="439">
        <f>$D$13</f>
        <v/>
      </c>
      <c r="E407" s="581" t="n">
        <v>0</v>
      </c>
      <c r="F407" s="584" t="n">
        <v>0</v>
      </c>
      <c r="G407" s="584" t="n">
        <v>0</v>
      </c>
      <c r="H407" s="348" t="n"/>
      <c r="I407" s="348" t="n"/>
    </row>
    <row customHeight="1" ht="12.8" r="408" s="349">
      <c r="B408" s="361" t="inlineStr">
        <is>
          <t>UA</t>
        </is>
      </c>
      <c r="C408" s="488" t="inlineStr">
        <is>
          <t>Ukraine</t>
        </is>
      </c>
      <c r="D408" s="489">
        <f>$D$12</f>
        <v/>
      </c>
      <c r="E408" s="579" t="n">
        <v>0</v>
      </c>
      <c r="F408" s="583" t="n">
        <v>0</v>
      </c>
      <c r="G408" s="583" t="n">
        <v>0</v>
      </c>
      <c r="H408" s="348" t="n"/>
      <c r="I408" s="348" t="n"/>
    </row>
    <row customHeight="1" ht="12.8" r="409" s="349">
      <c r="B409" s="348" t="n"/>
      <c r="C409" s="441" t="n"/>
      <c r="D409" s="439">
        <f>$D$13</f>
        <v/>
      </c>
      <c r="E409" s="581" t="n">
        <v>0</v>
      </c>
      <c r="F409" s="584" t="n">
        <v>0</v>
      </c>
      <c r="G409" s="584" t="n">
        <v>0</v>
      </c>
      <c r="H409" s="348" t="n"/>
      <c r="I409" s="348" t="n"/>
    </row>
    <row customHeight="1" ht="12.8" r="410" s="349">
      <c r="B410" s="361" t="inlineStr">
        <is>
          <t>AE</t>
        </is>
      </c>
      <c r="C410" s="488" t="inlineStr">
        <is>
          <t>United Arab Emirates</t>
        </is>
      </c>
      <c r="D410" s="489">
        <f>$D$12</f>
        <v/>
      </c>
      <c r="E410" s="579" t="n">
        <v>0</v>
      </c>
      <c r="F410" s="583" t="n">
        <v>0</v>
      </c>
      <c r="G410" s="583" t="n">
        <v>0</v>
      </c>
      <c r="H410" s="348" t="n"/>
      <c r="I410" s="348" t="n"/>
    </row>
    <row customHeight="1" ht="12.8" r="411" s="349">
      <c r="B411" s="348" t="n"/>
      <c r="C411" s="441" t="n"/>
      <c r="D411" s="439">
        <f>$D$13</f>
        <v/>
      </c>
      <c r="E411" s="581" t="n">
        <v>0</v>
      </c>
      <c r="F411" s="584" t="n">
        <v>0</v>
      </c>
      <c r="G411" s="584" t="n">
        <v>0</v>
      </c>
      <c r="H411" s="348" t="n"/>
      <c r="I411" s="348" t="n"/>
    </row>
    <row customHeight="1" ht="12.8" r="412" s="349">
      <c r="B412" s="361" t="inlineStr">
        <is>
          <t>UY</t>
        </is>
      </c>
      <c r="C412" s="488" t="inlineStr">
        <is>
          <t>Uruguay</t>
        </is>
      </c>
      <c r="D412" s="489">
        <f>$D$12</f>
        <v/>
      </c>
      <c r="E412" s="579" t="n">
        <v>0</v>
      </c>
      <c r="F412" s="583" t="n">
        <v>0</v>
      </c>
      <c r="G412" s="583" t="n">
        <v>0</v>
      </c>
      <c r="H412" s="348" t="n"/>
      <c r="I412" s="348" t="n"/>
    </row>
    <row customHeight="1" ht="12.8" r="413" s="349">
      <c r="B413" s="348" t="n"/>
      <c r="C413" s="441" t="n"/>
      <c r="D413" s="439">
        <f>$D$13</f>
        <v/>
      </c>
      <c r="E413" s="581" t="n">
        <v>0</v>
      </c>
      <c r="F413" s="584" t="n">
        <v>0</v>
      </c>
      <c r="G413" s="584" t="n">
        <v>0</v>
      </c>
      <c r="H413" s="348" t="n"/>
      <c r="I413" s="348" t="n"/>
    </row>
    <row customHeight="1" ht="12.8" r="414" s="349">
      <c r="B414" s="361" t="inlineStr">
        <is>
          <t>US</t>
        </is>
      </c>
      <c r="C414" s="488" t="inlineStr">
        <is>
          <t>USA</t>
        </is>
      </c>
      <c r="D414" s="489">
        <f>$D$12</f>
        <v/>
      </c>
      <c r="E414" s="579" t="n">
        <v>0</v>
      </c>
      <c r="F414" s="583" t="n">
        <v>0</v>
      </c>
      <c r="G414" s="583" t="n">
        <v>0</v>
      </c>
      <c r="H414" s="348" t="n"/>
      <c r="I414" s="348" t="n"/>
    </row>
    <row customHeight="1" ht="12.8" r="415" s="349">
      <c r="B415" s="348" t="n"/>
      <c r="C415" s="441" t="n"/>
      <c r="D415" s="439">
        <f>$D$13</f>
        <v/>
      </c>
      <c r="E415" s="581" t="n">
        <v>0</v>
      </c>
      <c r="F415" s="584" t="n">
        <v>0</v>
      </c>
      <c r="G415" s="584" t="n">
        <v>0</v>
      </c>
      <c r="H415" s="348" t="n"/>
      <c r="I415" s="348" t="n"/>
    </row>
    <row customHeight="1" ht="12.8" r="416" s="349">
      <c r="B416" s="361" t="inlineStr">
        <is>
          <t>UZ</t>
        </is>
      </c>
      <c r="C416" s="488" t="inlineStr">
        <is>
          <t>Uzbekistan</t>
        </is>
      </c>
      <c r="D416" s="489">
        <f>$D$12</f>
        <v/>
      </c>
      <c r="E416" s="579" t="n">
        <v>0</v>
      </c>
      <c r="F416" s="583" t="n">
        <v>0</v>
      </c>
      <c r="G416" s="583" t="n">
        <v>0</v>
      </c>
      <c r="H416" s="348" t="n"/>
      <c r="I416" s="348" t="n"/>
    </row>
    <row customHeight="1" ht="12.8" r="417" s="349">
      <c r="B417" s="348" t="n"/>
      <c r="C417" s="441" t="n"/>
      <c r="D417" s="439">
        <f>$D$13</f>
        <v/>
      </c>
      <c r="E417" s="581" t="n">
        <v>0</v>
      </c>
      <c r="F417" s="584" t="n">
        <v>0</v>
      </c>
      <c r="G417" s="584" t="n">
        <v>0</v>
      </c>
      <c r="H417" s="348" t="n"/>
      <c r="I417" s="348" t="n"/>
    </row>
    <row customHeight="1" ht="12.8" r="418" s="349">
      <c r="B418" s="361" t="inlineStr">
        <is>
          <t>VU</t>
        </is>
      </c>
      <c r="C418" s="488" t="inlineStr">
        <is>
          <t>Vanuatu</t>
        </is>
      </c>
      <c r="D418" s="489">
        <f>$D$12</f>
        <v/>
      </c>
      <c r="E418" s="579" t="n">
        <v>0</v>
      </c>
      <c r="F418" s="583" t="n">
        <v>0</v>
      </c>
      <c r="G418" s="583" t="n">
        <v>0</v>
      </c>
      <c r="H418" s="348" t="n"/>
      <c r="I418" s="348" t="n"/>
    </row>
    <row customHeight="1" ht="12.8" r="419" s="349">
      <c r="B419" s="348" t="n"/>
      <c r="C419" s="441" t="n"/>
      <c r="D419" s="439">
        <f>$D$13</f>
        <v/>
      </c>
      <c r="E419" s="581" t="n">
        <v>0</v>
      </c>
      <c r="F419" s="584" t="n">
        <v>0</v>
      </c>
      <c r="G419" s="584" t="n">
        <v>0</v>
      </c>
      <c r="H419" s="348" t="n"/>
      <c r="I419" s="348" t="n"/>
    </row>
    <row customHeight="1" ht="12.8" r="420" s="349">
      <c r="B420" s="361" t="inlineStr">
        <is>
          <t>VA</t>
        </is>
      </c>
      <c r="C420" s="488" t="inlineStr">
        <is>
          <t>Vatican City State</t>
        </is>
      </c>
      <c r="D420" s="489">
        <f>$D$12</f>
        <v/>
      </c>
      <c r="E420" s="579" t="n">
        <v>0</v>
      </c>
      <c r="F420" s="583" t="n">
        <v>0</v>
      </c>
      <c r="G420" s="583" t="n">
        <v>0</v>
      </c>
      <c r="H420" s="348" t="n"/>
      <c r="I420" s="348" t="n"/>
    </row>
    <row customHeight="1" ht="12.8" r="421" s="349">
      <c r="B421" s="348" t="n"/>
      <c r="C421" s="441" t="n"/>
      <c r="D421" s="439">
        <f>$D$13</f>
        <v/>
      </c>
      <c r="E421" s="581" t="n">
        <v>0</v>
      </c>
      <c r="F421" s="584" t="n">
        <v>0</v>
      </c>
      <c r="G421" s="584" t="n">
        <v>0</v>
      </c>
      <c r="H421" s="348" t="n"/>
      <c r="I421" s="348" t="n"/>
    </row>
    <row customHeight="1" ht="12.8" r="422" s="349">
      <c r="B422" s="361" t="inlineStr">
        <is>
          <t>VE</t>
        </is>
      </c>
      <c r="C422" s="488" t="inlineStr">
        <is>
          <t>Venezuela</t>
        </is>
      </c>
      <c r="D422" s="489">
        <f>$D$12</f>
        <v/>
      </c>
      <c r="E422" s="579" t="n">
        <v>0</v>
      </c>
      <c r="F422" s="583" t="n">
        <v>0</v>
      </c>
      <c r="G422" s="583" t="n">
        <v>0</v>
      </c>
      <c r="H422" s="348" t="n"/>
      <c r="I422" s="348" t="n"/>
    </row>
    <row customHeight="1" ht="12.8" r="423" s="349">
      <c r="B423" s="348" t="n"/>
      <c r="C423" s="441" t="n"/>
      <c r="D423" s="439">
        <f>$D$13</f>
        <v/>
      </c>
      <c r="E423" s="581" t="n">
        <v>0</v>
      </c>
      <c r="F423" s="584" t="n">
        <v>0</v>
      </c>
      <c r="G423" s="584" t="n">
        <v>0</v>
      </c>
      <c r="H423" s="348" t="n"/>
      <c r="I423" s="348" t="n"/>
    </row>
    <row customHeight="1" ht="12.8" r="424" s="349">
      <c r="B424" s="361" t="inlineStr">
        <is>
          <t>VN</t>
        </is>
      </c>
      <c r="C424" s="488" t="inlineStr">
        <is>
          <t>Viet Nam</t>
        </is>
      </c>
      <c r="D424" s="489">
        <f>$D$12</f>
        <v/>
      </c>
      <c r="E424" s="579" t="n">
        <v>0</v>
      </c>
      <c r="F424" s="583" t="n">
        <v>0</v>
      </c>
      <c r="G424" s="583" t="n">
        <v>0</v>
      </c>
      <c r="H424" s="348" t="n"/>
      <c r="I424" s="348" t="n"/>
    </row>
    <row customHeight="1" ht="12.8" r="425" s="349">
      <c r="B425" s="348" t="n"/>
      <c r="C425" s="441" t="n"/>
      <c r="D425" s="439">
        <f>$D$13</f>
        <v/>
      </c>
      <c r="E425" s="581" t="n">
        <v>0</v>
      </c>
      <c r="F425" s="584" t="n">
        <v>0</v>
      </c>
      <c r="G425" s="584" t="n">
        <v>0</v>
      </c>
      <c r="H425" s="348" t="n"/>
      <c r="I425" s="348" t="n"/>
    </row>
    <row customHeight="1" ht="12.8" r="426" s="349">
      <c r="B426" s="361" t="inlineStr">
        <is>
          <t>EH</t>
        </is>
      </c>
      <c r="C426" s="488" t="inlineStr">
        <is>
          <t>Western Sahara</t>
        </is>
      </c>
      <c r="D426" s="489">
        <f>$D$12</f>
        <v/>
      </c>
      <c r="E426" s="579" t="n">
        <v>0</v>
      </c>
      <c r="F426" s="583" t="n">
        <v>0</v>
      </c>
      <c r="G426" s="583" t="n">
        <v>0</v>
      </c>
      <c r="H426" s="348" t="n"/>
      <c r="I426" s="348" t="n"/>
    </row>
    <row customHeight="1" ht="12.8" r="427" s="349">
      <c r="B427" s="348" t="n"/>
      <c r="C427" s="441" t="n"/>
      <c r="D427" s="439">
        <f>$D$13</f>
        <v/>
      </c>
      <c r="E427" s="581" t="n">
        <v>0</v>
      </c>
      <c r="F427" s="584" t="n">
        <v>0</v>
      </c>
      <c r="G427" s="584" t="n">
        <v>0</v>
      </c>
      <c r="H427" s="348" t="n"/>
      <c r="I427" s="348" t="n"/>
    </row>
    <row customHeight="1" ht="12.8" r="428" s="349">
      <c r="B428" s="361" t="inlineStr">
        <is>
          <t>YE</t>
        </is>
      </c>
      <c r="C428" s="488" t="inlineStr">
        <is>
          <t>Yemen</t>
        </is>
      </c>
      <c r="D428" s="489">
        <f>$D$12</f>
        <v/>
      </c>
      <c r="E428" s="579" t="n">
        <v>0</v>
      </c>
      <c r="F428" s="583" t="n">
        <v>0</v>
      </c>
      <c r="G428" s="583" t="n">
        <v>0</v>
      </c>
      <c r="H428" s="348" t="n"/>
      <c r="I428" s="348" t="n"/>
    </row>
    <row customHeight="1" ht="12.8" r="429" s="349">
      <c r="B429" s="348" t="n"/>
      <c r="C429" s="441" t="n"/>
      <c r="D429" s="439">
        <f>$D$13</f>
        <v/>
      </c>
      <c r="E429" s="581" t="n">
        <v>0</v>
      </c>
      <c r="F429" s="584" t="n">
        <v>0</v>
      </c>
      <c r="G429" s="584" t="n">
        <v>0</v>
      </c>
      <c r="H429" s="348" t="n"/>
      <c r="I429" s="348" t="n"/>
    </row>
    <row customHeight="1" ht="12.8" r="430" s="349">
      <c r="B430" s="361" t="inlineStr">
        <is>
          <t>ZM</t>
        </is>
      </c>
      <c r="C430" s="488" t="inlineStr">
        <is>
          <t>Zambia</t>
        </is>
      </c>
      <c r="D430" s="489">
        <f>$D$12</f>
        <v/>
      </c>
      <c r="E430" s="579" t="n">
        <v>0</v>
      </c>
      <c r="F430" s="583" t="n">
        <v>0</v>
      </c>
      <c r="G430" s="583" t="n">
        <v>0</v>
      </c>
      <c r="H430" s="348" t="n"/>
      <c r="I430" s="348" t="n"/>
    </row>
    <row customHeight="1" ht="12.8" r="431" s="349">
      <c r="B431" s="348" t="n"/>
      <c r="C431" s="441" t="n"/>
      <c r="D431" s="439">
        <f>$D$13</f>
        <v/>
      </c>
      <c r="E431" s="581" t="n">
        <v>0</v>
      </c>
      <c r="F431" s="584" t="n">
        <v>0</v>
      </c>
      <c r="G431" s="584" t="n">
        <v>0</v>
      </c>
      <c r="H431" s="348" t="n"/>
      <c r="I431" s="348" t="n"/>
    </row>
    <row customHeight="1" ht="12.8" r="432" s="349">
      <c r="B432" s="361" t="inlineStr">
        <is>
          <t>ZW</t>
        </is>
      </c>
      <c r="C432" s="488" t="inlineStr">
        <is>
          <t>Zimbabwe</t>
        </is>
      </c>
      <c r="D432" s="489">
        <f>$D$12</f>
        <v/>
      </c>
      <c r="E432" s="579" t="n">
        <v>0</v>
      </c>
      <c r="F432" s="583" t="n">
        <v>0</v>
      </c>
      <c r="G432" s="583" t="n">
        <v>0</v>
      </c>
      <c r="H432" s="348" t="n"/>
      <c r="I432" s="348" t="n"/>
    </row>
    <row customHeight="1" ht="12.8" r="433" s="349">
      <c r="C433" s="441" t="n"/>
      <c r="D433" s="439">
        <f>$D$13</f>
        <v/>
      </c>
      <c r="E433" s="581" t="n">
        <v>0</v>
      </c>
      <c r="F433" s="584" t="n">
        <v>0</v>
      </c>
      <c r="G433" s="584" t="n">
        <v>0</v>
      </c>
      <c r="H433" s="348" t="n"/>
      <c r="I433" s="348" t="n"/>
    </row>
    <row customHeight="1" ht="12.75" r="434" s="349">
      <c r="C434" s="348" t="n"/>
      <c r="D434" s="348" t="n"/>
      <c r="E434" s="348" t="n"/>
      <c r="F434" s="348" t="n"/>
      <c r="G434" s="348" t="n"/>
      <c r="H434" s="348" t="n"/>
      <c r="I434" s="348" t="n"/>
    </row>
    <row customHeight="1" ht="12.75" r="435" s="349">
      <c r="C435" s="410">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Mortgage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Mortgage Pfandbriefe according to section 19 para. 1 nos. 1, 2 and 3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19 para. 1 no. 1</t>
        </is>
      </c>
      <c r="G9" s="591" t="inlineStr">
        <is>
          <t>claims according to 
section 19 para. 1 no. 2</t>
        </is>
      </c>
      <c r="H9" s="592" t="n"/>
      <c r="I9" s="590" t="inlineStr">
        <is>
          <t>claims according to 
section 19 para. 1 no. 3</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v>302.066</v>
      </c>
      <c r="F13" s="490" t="n">
        <v>0</v>
      </c>
      <c r="G13" s="490" t="n">
        <v>0</v>
      </c>
      <c r="H13" s="490" t="n">
        <v>0</v>
      </c>
      <c r="I13" s="535" t="n">
        <v>302.066</v>
      </c>
    </row>
    <row customHeight="1" ht="12.8" r="14" s="349">
      <c r="B14" s="604" t="n"/>
      <c r="C14" s="439" t="n"/>
      <c r="D14" s="439">
        <f>"Jahr "&amp;(AktJahr-1)</f>
        <v/>
      </c>
      <c r="E14" s="536" t="n">
        <v>292.066</v>
      </c>
      <c r="F14" s="539" t="n">
        <v>0</v>
      </c>
      <c r="G14" s="539" t="n">
        <v>0</v>
      </c>
      <c r="H14" s="539" t="n">
        <v>0</v>
      </c>
      <c r="I14" s="541" t="n">
        <v>292.066</v>
      </c>
    </row>
    <row customHeight="1" ht="12.8" r="15" s="349">
      <c r="B15" s="604" t="inlineStr">
        <is>
          <t>DE</t>
        </is>
      </c>
      <c r="C15" s="488" t="inlineStr">
        <is>
          <t>Germany</t>
        </is>
      </c>
      <c r="D15" s="489">
        <f>$D$13</f>
        <v/>
      </c>
      <c r="E15" s="531" t="n">
        <v>96.5</v>
      </c>
      <c r="F15" s="490" t="n">
        <v>0</v>
      </c>
      <c r="G15" s="490" t="n">
        <v>0</v>
      </c>
      <c r="H15" s="490" t="n">
        <v>0</v>
      </c>
      <c r="I15" s="535" t="n">
        <v>96.5</v>
      </c>
    </row>
    <row customHeight="1" ht="12.8" r="16" s="349">
      <c r="B16" s="604" t="n"/>
      <c r="C16" s="439" t="n"/>
      <c r="D16" s="439">
        <f>$D$14</f>
        <v/>
      </c>
      <c r="E16" s="536" t="n">
        <v>86.5</v>
      </c>
      <c r="F16" s="539" t="n">
        <v>0</v>
      </c>
      <c r="G16" s="539" t="n">
        <v>0</v>
      </c>
      <c r="H16" s="539" t="n">
        <v>0</v>
      </c>
      <c r="I16" s="541" t="n">
        <v>86.5</v>
      </c>
    </row>
    <row customHeight="1" ht="12.8" r="17" s="349">
      <c r="B17" s="605" t="inlineStr">
        <is>
          <t>HR</t>
        </is>
      </c>
      <c r="C17" s="488" t="inlineStr">
        <is>
          <t>Croatia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AT</t>
        </is>
      </c>
      <c r="C19" s="488" t="inlineStr">
        <is>
          <t>Austria</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BE</t>
        </is>
      </c>
      <c r="C21" s="488" t="inlineStr">
        <is>
          <t>Belgium</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BG</t>
        </is>
      </c>
      <c r="C23" s="488" t="inlineStr">
        <is>
          <t>Bulgaria</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CY</t>
        </is>
      </c>
      <c r="C25" s="488" t="inlineStr">
        <is>
          <t>Cyprus</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CZ</t>
        </is>
      </c>
      <c r="C27" s="488" t="inlineStr">
        <is>
          <t>Czech Republic</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DK</t>
        </is>
      </c>
      <c r="C29" s="488" t="inlineStr">
        <is>
          <t>Denmark</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EE</t>
        </is>
      </c>
      <c r="C31" s="488" t="inlineStr">
        <is>
          <t>Estonia</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FI</t>
        </is>
      </c>
      <c r="C33" s="488" t="inlineStr">
        <is>
          <t>Finland</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FR</t>
        </is>
      </c>
      <c r="C35" s="488" t="inlineStr">
        <is>
          <t>France</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GB</t>
        </is>
      </c>
      <c r="C37" s="488" t="inlineStr">
        <is>
          <t>Great Britain</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GR</t>
        </is>
      </c>
      <c r="C39" s="488" t="inlineStr">
        <is>
          <t>Greece</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HU</t>
        </is>
      </c>
      <c r="C41" s="488" t="inlineStr">
        <is>
          <t>Hungary</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IE</t>
        </is>
      </c>
      <c r="C43" s="488" t="inlineStr">
        <is>
          <t>Ireland</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IT</t>
        </is>
      </c>
      <c r="C45" s="488" t="inlineStr">
        <is>
          <t>Italy</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LV</t>
        </is>
      </c>
      <c r="C47" s="488" t="inlineStr">
        <is>
          <t>Latvia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LT</t>
        </is>
      </c>
      <c r="C49" s="488" t="inlineStr">
        <is>
          <t>Lithuania</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LU</t>
        </is>
      </c>
      <c r="C51" s="488" t="inlineStr">
        <is>
          <t>Luxembourg</t>
        </is>
      </c>
      <c r="D51" s="489">
        <f>$D$13</f>
        <v/>
      </c>
      <c r="E51" s="531" t="n">
        <v>65.566</v>
      </c>
      <c r="F51" s="490" t="n">
        <v>0</v>
      </c>
      <c r="G51" s="490" t="n">
        <v>0</v>
      </c>
      <c r="H51" s="490" t="n">
        <v>0</v>
      </c>
      <c r="I51" s="535" t="n">
        <v>65.566</v>
      </c>
    </row>
    <row customHeight="1" ht="12.8" r="52" s="349">
      <c r="B52" s="604" t="n"/>
      <c r="C52" s="439" t="n"/>
      <c r="D52" s="439">
        <f>$D$14</f>
        <v/>
      </c>
      <c r="E52" s="536" t="n">
        <v>65.566</v>
      </c>
      <c r="F52" s="539" t="n">
        <v>0</v>
      </c>
      <c r="G52" s="539" t="n">
        <v>0</v>
      </c>
      <c r="H52" s="539" t="n">
        <v>0</v>
      </c>
      <c r="I52" s="541" t="n">
        <v>65.566</v>
      </c>
    </row>
    <row customHeight="1" ht="12.8" r="53" s="349">
      <c r="B53" s="604" t="inlineStr">
        <is>
          <t>MT</t>
        </is>
      </c>
      <c r="C53" s="488" t="inlineStr">
        <is>
          <t>Malta</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NL</t>
        </is>
      </c>
      <c r="C55" s="488" t="inlineStr">
        <is>
          <t>Netherlands</t>
        </is>
      </c>
      <c r="D55" s="489">
        <f>$D$13</f>
        <v/>
      </c>
      <c r="E55" s="531" t="n">
        <v>85</v>
      </c>
      <c r="F55" s="490" t="n">
        <v>0</v>
      </c>
      <c r="G55" s="490" t="n">
        <v>0</v>
      </c>
      <c r="H55" s="490" t="n">
        <v>0</v>
      </c>
      <c r="I55" s="535" t="n">
        <v>85</v>
      </c>
    </row>
    <row customHeight="1" ht="12.8" r="56" s="349">
      <c r="B56" s="604" t="n"/>
      <c r="C56" s="439" t="n"/>
      <c r="D56" s="439">
        <f>$D$14</f>
        <v/>
      </c>
      <c r="E56" s="536" t="n">
        <v>85</v>
      </c>
      <c r="F56" s="539" t="n">
        <v>0</v>
      </c>
      <c r="G56" s="539" t="n">
        <v>0</v>
      </c>
      <c r="H56" s="539" t="n">
        <v>0</v>
      </c>
      <c r="I56" s="541" t="n">
        <v>85</v>
      </c>
    </row>
    <row customHeight="1" ht="12.8" r="57" s="349">
      <c r="B57" s="604" t="inlineStr">
        <is>
          <t>PL</t>
        </is>
      </c>
      <c r="C57" s="488" t="inlineStr">
        <is>
          <t>Poland</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PT</t>
        </is>
      </c>
      <c r="C59" s="488" t="inlineStr">
        <is>
          <t>Portugal</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RO</t>
        </is>
      </c>
      <c r="C61" s="488" t="inlineStr">
        <is>
          <t>Romania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SK</t>
        </is>
      </c>
      <c r="C63" s="488" t="inlineStr">
        <is>
          <t>Slovakia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SI</t>
        </is>
      </c>
      <c r="C65" s="488" t="inlineStr">
        <is>
          <t>Slovenia</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ES</t>
        </is>
      </c>
      <c r="C67" s="488" t="inlineStr">
        <is>
          <t>Spain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SE</t>
        </is>
      </c>
      <c r="C69" s="488" t="inlineStr">
        <is>
          <t>Sweden</t>
        </is>
      </c>
      <c r="D69" s="489">
        <f>$D$13</f>
        <v/>
      </c>
      <c r="E69" s="531" t="n">
        <v>55</v>
      </c>
      <c r="F69" s="490" t="n">
        <v>0</v>
      </c>
      <c r="G69" s="490" t="n">
        <v>0</v>
      </c>
      <c r="H69" s="490" t="n">
        <v>0</v>
      </c>
      <c r="I69" s="535" t="n">
        <v>55</v>
      </c>
    </row>
    <row customHeight="1" ht="12.8" r="70" s="349">
      <c r="B70" s="604" t="n"/>
      <c r="C70" s="439" t="n"/>
      <c r="D70" s="439">
        <f>$D$14</f>
        <v/>
      </c>
      <c r="E70" s="536" t="n">
        <v>55</v>
      </c>
      <c r="F70" s="539" t="n">
        <v>0</v>
      </c>
      <c r="G70" s="539" t="n">
        <v>0</v>
      </c>
      <c r="H70" s="539" t="n">
        <v>0</v>
      </c>
      <c r="I70" s="541" t="n">
        <v>55</v>
      </c>
    </row>
    <row customHeight="1" ht="12.8" r="71" s="349">
      <c r="B71" s="604" t="inlineStr">
        <is>
          <t>CA</t>
        </is>
      </c>
      <c r="C71" s="488" t="inlineStr">
        <is>
          <t>Canada</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IS</t>
        </is>
      </c>
      <c r="C73" s="488" t="inlineStr">
        <is>
          <t>Iceland</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JP</t>
        </is>
      </c>
      <c r="C75" s="488" t="inlineStr">
        <is>
          <t>Japan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LI</t>
        </is>
      </c>
      <c r="C77" s="488" t="inlineStr">
        <is>
          <t>Liechtenstein</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NO</t>
        </is>
      </c>
      <c r="C79" s="488" t="inlineStr">
        <is>
          <t>Norway</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CH</t>
        </is>
      </c>
      <c r="C81" s="488" t="inlineStr">
        <is>
          <t>Switzerland</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US</t>
        </is>
      </c>
      <c r="C83" s="488" t="inlineStr">
        <is>
          <t>USA</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$c</t>
        </is>
      </c>
      <c r="C85" s="488" t="inlineStr">
        <is>
          <t>other OECD-States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$i</t>
        </is>
      </c>
      <c r="C87" s="488" t="inlineStr">
        <is>
          <t>EU 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B89" t="inlineStr">
        <is>
          <t>$u</t>
        </is>
      </c>
      <c r="C89" s="608" t="inlineStr">
        <is>
          <t>other states/institutions</t>
        </is>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2.6</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2021-04-16T11:10:43Z</dcterms:modified>
  <cp:revision>13</cp:revision>
  <cp:lastPrinted>2015-06-07T12:17:25Z</cp:lastPrinted>
</cp:coreProperties>
</file>