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D87" i="35"/>
  <c r="T86" i="35"/>
  <c r="O86" i="35"/>
  <c r="E86" i="35"/>
  <c r="T85" i="35"/>
  <c r="O85" i="35"/>
  <c r="E85" i="35"/>
  <c r="D85" i="35"/>
  <c r="T84" i="35"/>
  <c r="O84" i="35"/>
  <c r="E84" i="35"/>
  <c r="T83" i="35"/>
  <c r="O83" i="35"/>
  <c r="E83" i="35"/>
  <c r="D83" i="35"/>
  <c r="T82" i="35"/>
  <c r="O82" i="35"/>
  <c r="E82" i="35"/>
  <c r="T81" i="35"/>
  <c r="O81" i="35"/>
  <c r="E81" i="35"/>
  <c r="D81" i="35"/>
  <c r="T80" i="35"/>
  <c r="O80" i="35"/>
  <c r="E80" i="35"/>
  <c r="T79" i="35"/>
  <c r="O79" i="35"/>
  <c r="E79" i="35"/>
  <c r="D79" i="35"/>
  <c r="T78" i="35"/>
  <c r="O78" i="35"/>
  <c r="E78" i="35"/>
  <c r="T77" i="35"/>
  <c r="O77" i="35"/>
  <c r="E77" i="35"/>
  <c r="D77" i="35"/>
  <c r="T76" i="35"/>
  <c r="O76" i="35"/>
  <c r="E76" i="35"/>
  <c r="T75" i="35"/>
  <c r="O75" i="35"/>
  <c r="E75" i="35"/>
  <c r="D75" i="35"/>
  <c r="T74" i="35"/>
  <c r="O74" i="35"/>
  <c r="E74" i="35"/>
  <c r="T73" i="35"/>
  <c r="O73" i="35"/>
  <c r="E73" i="35"/>
  <c r="D73" i="35"/>
  <c r="T72" i="35"/>
  <c r="O72" i="35"/>
  <c r="E72" i="35"/>
  <c r="T71" i="35"/>
  <c r="O71" i="35"/>
  <c r="E71" i="35"/>
  <c r="D71" i="35"/>
  <c r="T70" i="35"/>
  <c r="O70" i="35"/>
  <c r="E70" i="35"/>
  <c r="T69" i="35"/>
  <c r="O69" i="35"/>
  <c r="E69" i="35"/>
  <c r="D69" i="35"/>
  <c r="T68" i="35"/>
  <c r="O68" i="35"/>
  <c r="E68" i="35"/>
  <c r="T67" i="35"/>
  <c r="O67" i="35"/>
  <c r="E67" i="35"/>
  <c r="D67" i="35"/>
  <c r="T66" i="35"/>
  <c r="O66" i="35"/>
  <c r="E66" i="35"/>
  <c r="T65" i="35"/>
  <c r="O65" i="35"/>
  <c r="E65" i="35"/>
  <c r="D65" i="35"/>
  <c r="T64" i="35"/>
  <c r="O64" i="35"/>
  <c r="E64" i="35"/>
  <c r="T63" i="35"/>
  <c r="O63" i="35"/>
  <c r="E63" i="35"/>
  <c r="D63" i="35"/>
  <c r="T62" i="35"/>
  <c r="O62" i="35"/>
  <c r="E62" i="35"/>
  <c r="T61" i="35"/>
  <c r="O61" i="35"/>
  <c r="E61" i="35"/>
  <c r="D61" i="35"/>
  <c r="T60" i="35"/>
  <c r="O60" i="35"/>
  <c r="E60" i="35"/>
  <c r="T59" i="35"/>
  <c r="O59" i="35"/>
  <c r="E59" i="35"/>
  <c r="D59" i="35"/>
  <c r="T58" i="35"/>
  <c r="O58" i="35"/>
  <c r="E58" i="35"/>
  <c r="T57" i="35"/>
  <c r="O57" i="35"/>
  <c r="E57" i="35"/>
  <c r="D57" i="35"/>
  <c r="T56" i="35"/>
  <c r="O56" i="35"/>
  <c r="E56" i="35"/>
  <c r="T55" i="35"/>
  <c r="O55" i="35"/>
  <c r="E55" i="35"/>
  <c r="D55" i="35"/>
  <c r="T54" i="35"/>
  <c r="O54" i="35"/>
  <c r="E54" i="35"/>
  <c r="T53" i="35"/>
  <c r="O53" i="35"/>
  <c r="E53" i="35"/>
  <c r="D53" i="35"/>
  <c r="T52" i="35"/>
  <c r="O52" i="35"/>
  <c r="E52" i="35"/>
  <c r="T51" i="35"/>
  <c r="O51" i="35"/>
  <c r="E51" i="35"/>
  <c r="D51" i="35"/>
  <c r="T50" i="35"/>
  <c r="O50" i="35"/>
  <c r="E50" i="35"/>
  <c r="T49" i="35"/>
  <c r="O49" i="35"/>
  <c r="E49" i="35"/>
  <c r="D49" i="35"/>
  <c r="T48" i="35"/>
  <c r="O48" i="35"/>
  <c r="E48" i="35"/>
  <c r="T47" i="35"/>
  <c r="O47" i="35"/>
  <c r="E47" i="35"/>
  <c r="D47" i="35"/>
  <c r="T46" i="35"/>
  <c r="O46" i="35"/>
  <c r="E46" i="35"/>
  <c r="T45" i="35"/>
  <c r="O45" i="35"/>
  <c r="E45" i="35"/>
  <c r="D45" i="35"/>
  <c r="T44" i="35"/>
  <c r="O44" i="35"/>
  <c r="E44" i="35"/>
  <c r="T43" i="35"/>
  <c r="O43" i="35"/>
  <c r="E43" i="35"/>
  <c r="D43" i="35"/>
  <c r="T42" i="35"/>
  <c r="O42" i="35"/>
  <c r="E42" i="35"/>
  <c r="T41" i="35"/>
  <c r="O41" i="35"/>
  <c r="E41" i="35"/>
  <c r="D41" i="35"/>
  <c r="T40" i="35"/>
  <c r="O40" i="35"/>
  <c r="E40" i="35"/>
  <c r="T39" i="35"/>
  <c r="O39" i="35"/>
  <c r="E39" i="35"/>
  <c r="D39" i="35"/>
  <c r="T38" i="35"/>
  <c r="O38" i="35"/>
  <c r="E38" i="35"/>
  <c r="T37" i="35"/>
  <c r="O37" i="35"/>
  <c r="E37" i="35"/>
  <c r="D37" i="35"/>
  <c r="T36" i="35"/>
  <c r="O36" i="35"/>
  <c r="E36" i="35"/>
  <c r="T35" i="35"/>
  <c r="O35" i="35"/>
  <c r="E35" i="35"/>
  <c r="D35" i="35"/>
  <c r="T34" i="35"/>
  <c r="O34" i="35"/>
  <c r="E34" i="35"/>
  <c r="T33" i="35"/>
  <c r="O33" i="35"/>
  <c r="E33" i="35"/>
  <c r="D33" i="35"/>
  <c r="T32" i="35"/>
  <c r="O32" i="35"/>
  <c r="E32" i="35"/>
  <c r="T31" i="35"/>
  <c r="O31" i="35"/>
  <c r="E31" i="35"/>
  <c r="D31" i="35"/>
  <c r="T30" i="35"/>
  <c r="O30" i="35"/>
  <c r="E30" i="35"/>
  <c r="T29" i="35"/>
  <c r="O29" i="35"/>
  <c r="E29" i="35"/>
  <c r="D29" i="35"/>
  <c r="T28" i="35"/>
  <c r="O28" i="35"/>
  <c r="E28" i="35"/>
  <c r="T27" i="35"/>
  <c r="O27" i="35"/>
  <c r="E27" i="35"/>
  <c r="D27" i="35"/>
  <c r="T26" i="35"/>
  <c r="O26" i="35"/>
  <c r="E26" i="35"/>
  <c r="T25" i="35"/>
  <c r="O25" i="35"/>
  <c r="E25" i="35"/>
  <c r="D25" i="35"/>
  <c r="T24" i="35"/>
  <c r="O24" i="35"/>
  <c r="E24" i="35"/>
  <c r="T23" i="35"/>
  <c r="O23" i="35"/>
  <c r="E23" i="35"/>
  <c r="D23" i="35"/>
  <c r="T22" i="35"/>
  <c r="O22" i="35"/>
  <c r="E22" i="35"/>
  <c r="T21" i="35"/>
  <c r="O21" i="35"/>
  <c r="E21" i="35"/>
  <c r="D21" i="35"/>
  <c r="T20" i="35"/>
  <c r="O20" i="35"/>
  <c r="E20" i="35"/>
  <c r="T19" i="35"/>
  <c r="O19" i="35"/>
  <c r="E19" i="35"/>
  <c r="D19" i="35"/>
  <c r="T18" i="35"/>
  <c r="O18" i="35"/>
  <c r="E18" i="35"/>
  <c r="T17" i="35"/>
  <c r="O17" i="35"/>
  <c r="E17" i="35"/>
  <c r="D17" i="35"/>
  <c r="T16" i="35"/>
  <c r="O16" i="35"/>
  <c r="E16" i="35"/>
  <c r="T15" i="35"/>
  <c r="O15" i="35"/>
  <c r="E15" i="35"/>
  <c r="D15" i="35"/>
  <c r="T14" i="35"/>
  <c r="O14" i="35"/>
  <c r="E14" i="35"/>
  <c r="X13" i="35"/>
  <c r="W13" i="35"/>
  <c r="V13" i="35"/>
  <c r="U13" i="35"/>
  <c r="T13" i="35" s="1"/>
  <c r="S13" i="35"/>
  <c r="R13" i="35"/>
  <c r="Q13" i="35"/>
  <c r="O13" i="35" s="1"/>
  <c r="P13" i="35"/>
  <c r="N13" i="35"/>
  <c r="M13" i="35"/>
  <c r="L13" i="35"/>
  <c r="K13" i="35"/>
  <c r="J13" i="35"/>
  <c r="I13" i="35"/>
  <c r="H13" i="35"/>
  <c r="G13" i="35"/>
  <c r="F13" i="35"/>
  <c r="E13" i="35"/>
  <c r="D13" i="35"/>
  <c r="X12" i="35"/>
  <c r="W12" i="35"/>
  <c r="V12" i="35"/>
  <c r="T12" i="35" s="1"/>
  <c r="U12" i="35"/>
  <c r="S12" i="35"/>
  <c r="R12" i="35"/>
  <c r="Q12" i="35"/>
  <c r="P12" i="35"/>
  <c r="O12" i="35" s="1"/>
  <c r="N12" i="35"/>
  <c r="M12" i="35"/>
  <c r="L12" i="35"/>
  <c r="K12" i="35"/>
  <c r="J12" i="35"/>
  <c r="I12" i="35"/>
  <c r="H12" i="35"/>
  <c r="G12" i="35"/>
  <c r="E12" i="35" s="1"/>
  <c r="F12" i="35"/>
  <c r="D12" i="35"/>
  <c r="D86" i="35" s="1"/>
  <c r="O11" i="35"/>
  <c r="T11" i="35" s="1"/>
  <c r="G11" i="35"/>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X11" i="35" l="1"/>
  <c r="V11" i="35"/>
  <c r="U11" i="35"/>
  <c r="W11" i="35"/>
  <c r="S11" i="35"/>
  <c r="I11" i="35"/>
  <c r="Q11" i="35"/>
  <c r="F11" i="35"/>
  <c r="J11" i="35"/>
  <c r="R11" i="35"/>
  <c r="D14" i="35"/>
  <c r="D16" i="35"/>
  <c r="D18" i="35"/>
  <c r="D20" i="35"/>
  <c r="D22" i="35"/>
  <c r="D24" i="35"/>
  <c r="D26" i="35"/>
  <c r="D28" i="35"/>
  <c r="D30" i="35"/>
  <c r="D32" i="35"/>
  <c r="D34" i="35"/>
  <c r="D36" i="35"/>
  <c r="D38" i="35"/>
  <c r="D40" i="35"/>
  <c r="D42" i="35"/>
  <c r="D44" i="35"/>
  <c r="D46" i="35"/>
  <c r="D48" i="35"/>
  <c r="D50" i="35"/>
  <c r="D52" i="35"/>
  <c r="D54" i="35"/>
  <c r="D56" i="35"/>
  <c r="D58" i="35"/>
  <c r="D60" i="35"/>
  <c r="D62" i="35"/>
  <c r="D64" i="35"/>
  <c r="D66" i="35"/>
  <c r="D68" i="35"/>
  <c r="D70" i="35"/>
  <c r="D72" i="35"/>
  <c r="D74" i="35"/>
  <c r="D76" i="35"/>
  <c r="D78" i="35"/>
  <c r="D80" i="35"/>
  <c r="D82" i="35"/>
  <c r="D84" i="35"/>
  <c r="P11"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G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I20" i="2"/>
  <c r="G59" i="2"/>
  <c r="I59" i="2"/>
  <c r="L11" i="35" l="1"/>
  <c r="N11" i="35"/>
  <c r="M11" i="35"/>
  <c r="K11" i="35"/>
  <c r="E19" i="20"/>
  <c r="E16" i="20"/>
  <c r="E17" i="20"/>
  <c r="D15" i="29"/>
  <c r="F46" i="2"/>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<sst xmlns="http://schemas.openxmlformats.org/spreadsheetml/2006/main" count="1040" uniqueCount="310">
  <si>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</si>
  <si>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</si>
  <si>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</si>
  <si>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</si>
  <si>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</si>
  <si>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</si>
  <si>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</si>
  <si>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</si>
  <si>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</si>
  <si>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</si>
  <si>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</si>
  <si>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</si>
  <si>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</si>
  <si>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</si>
  <si>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</si>
  <si>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</si>
  <si>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</si>
  <si>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</si>
  <si>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</si>
  <si>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</si>
  <si>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</si>
  <si>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</si>
  <si>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</si>
  <si>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</si>
  <si>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</si>
  <si>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</si>
  <si>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</si>
  <si>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</si>
  <si>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</si>
  <si>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</si>
  <si>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</si>
  <si>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</si>
  <si>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</si>
  <si>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</si>
  <si>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</si>
  <si>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</si>
  <si>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</si>
  <si>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</si>
  <si>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</si>
  <si>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</si>
  <si>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</si>
  <si>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</si>
  <si>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</si>
  <si>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</si>
  <si>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</si>
  <si>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</si>
  <si>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</si>
  <si>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</si>
  <si>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</si>
  <si>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</si>
  <si>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</si>
  <si>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</si>
  <si>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</si>
  <si>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</si>
  <si>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</si>
  <si>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</si>
  <si>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</si>
  <si>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</si>
  <si>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</si>
  <si>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</si>
  <si>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</si>
  <si>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</si>
  <si>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</si>
  <si>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</si>
  <si>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</si>
  <si>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</si>
  <si>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</si>
  <si>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</si>
  <si>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</si>
  <si>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</si>
  <si>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</si>
  <si>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</si>
  <si>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</si>
  <si>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</si>
  <si>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</si>
  <si>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</si>
  <si>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</si>
  <si>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</si>
  <si>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</si>
  <si>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</si>
  <si>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</si>
  <si>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</si>
  <si>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</si>
  <si>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</si>
  <si>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</si>
  <si>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</si>
  <si>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</si>
  <si>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</si>
  <si>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</si>
  <si>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</si>
  <si>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</si>
  <si>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</si>
  <si>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</si>
  <si>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</si>
  <si>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</si>
  <si>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</si>
  <si>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</si>
  <si>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</si>
  <si>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</si>
  <si>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</si>
  <si>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</si>
  <si>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</si>
  <si>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</si>
  <si>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</si>
  <si>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</si>
  <si>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</si>
  <si>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</si>
  <si>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</si>
  <si>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</si>
  <si>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</si>
  <si>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</si>
  <si>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</si>
  <si>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</si>
  <si>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</si>
  <si>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</si>
  <si>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</si>
  <si>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</si>
  <si>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</si>
  <si>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</si>
  <si>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</si>
  <si>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</si>
  <si>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</si>
  <si>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</si>
  <si>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</si>
  <si>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</si>
  <si>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</si>
  <si>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</si>
  <si>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</si>
  <si>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</si>
  <si>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</si>
  <si>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</si>
  <si>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</si>
  <si>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</si>
  <si>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</si>
  <si>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</si>
  <si>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</si>
  <si>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</si>
  <si>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</si>
  <si>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</si>
  <si>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</si>
  <si>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</si>
  <si>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</si>
  <si>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</si>
  <si>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</si>
  <si>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</si>
  <si>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</si>
  <si>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</si>
  <si>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</si>
  <si>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</si>
  <si>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</si>
  <si>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</si>
  <si>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</si>
  <si>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</si>
  <si>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</si>
  <si>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</si>
  <si>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</si>
  <si>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</si>
  <si>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</si>
  <si>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</si>
  <si>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</si>
  <si>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</si>
  <si>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</si>
  <si>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</si>
  <si>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</si>
  <si>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</si>
  <si>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</si>
  <si>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</si>
  <si>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</si>
  <si>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</si>
  <si>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</si>
  <si>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</si>
  <si>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</si>
  <si>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</si>
  <si>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</si>
  <si>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</si>
  <si>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</si>
  <si>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</si>
  <si>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</si>
  <si>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</si>
  <si>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</si>
  <si>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</si>
  <si>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</si>
  <si>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</si>
  <si>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</si>
  <si>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</si>
  <si>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</si>
  <si>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</si>
  <si>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</si>
  <si>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</si>
  <si>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</si>
  <si>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</si>
  <si>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</si>
  <si>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</si>
  <si>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</si>
  <si>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</si>
  <si>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</si>
  <si>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</si>
  <si>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</si>
  <si>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</si>
  <si>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</si>
  <si>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</si>
  <si>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</si>
  <si>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</si>
  <si>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</si>
  <si>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</si>
  <si>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</si>
  <si>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</si>
  <si>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</si>
  <si>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</si>
  <si>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</si>
  <si>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</si>
  <si>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</si>
  <si>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</si>
  <si>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</si>
  <si>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</si>
  <si>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</si>
  <si>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</si>
  <si>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</si>
  <si>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</si>
  <si>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</si>
  <si>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</si>
  <si>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</si>
  <si>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</si>
  <si>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</si>
  <si>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</si>
  <si>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</si>
  <si>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</si>
  <si>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</si>
  <si>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</si>
  <si>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</si>
  <si>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</si>
  <si>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</si>
  <si>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</si>
  <si>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</si>
  <si>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</si>
  <si>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</si>
  <si>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</si>
  <si>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</si>
  <si>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</si>
  <si>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</si>
  <si>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</si>
  <si>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</si>
  <si>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</si>
  <si>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</si>
  <si>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</si>
  <si>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</si>
  <si>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</si>
  <si>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</si>
  <si>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</si>
  <si>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</si>
  <si>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</si>
  <si>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</si>
  <si>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</si>
  <si>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</si>
  <si>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</si>
  <si>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</si>
  <si>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</si>
  <si>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</si>
  <si>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</si>
  <si>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</si>
  <si>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</si>
  <si>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</si>
  <si>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</si>
  <si>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</si>
  <si>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</si>
  <si>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</si>
  <si>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</si>
  <si>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</si>
  <si>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</si>
  <si>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</si>
  <si>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</si>
  <si>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</si>
  <si>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</si>
  <si>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</si>
  <si>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</si>
  <si>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</si>
  <si>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</si>
  <si>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</si>
  <si>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</si>
  <si>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</si>
  <si>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</si>
  <si>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</si>
  <si>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</si>
  <si>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</si>
  <si>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</si>
  <si>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</si>
  <si>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</si>
  <si>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</si>
  <si>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</si>
  <si>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</si>
  <si>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</si>
  <si>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</si>
  <si>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</si>
  <si>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</si>
  <si>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</si>
  <si>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FOE</t>
  </si>
  <si>
    <t>Förde Sparkasse</t>
  </si>
  <si>
    <t>Mio</t>
  </si>
  <si>
    <t>C:\DSGVBatch\Export\202206\PfbTvEU_FOE_202206</t>
  </si>
  <si>
    <t>Lorentzendamm 28-30</t>
  </si>
  <si>
    <t>24103 Kiel</t>
  </si>
  <si>
    <t>Telefon: +49 431 592-0</t>
  </si>
  <si>
    <t>Telefax: +49 431 592-3669</t>
  </si>
  <si>
    <t>E-Mail: info@foerde-sparkasse.de</t>
  </si>
  <si>
    <t>Internet: www.foerde-sparkasse.de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</si>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</sst>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211</v>
      </c>
      <c r="E21" s="301">
        <v>241</v>
      </c>
      <c r="F21" s="149">
        <v>215</v>
      </c>
      <c r="G21" s="301">
        <v>269.10000000000002</v>
      </c>
      <c r="H21" s="149">
        <v>195.1</v>
      </c>
      <c r="I21" s="301">
        <v>240.8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362.4</v>
      </c>
      <c r="E23" s="303">
        <v>414.3</v>
      </c>
      <c r="F23" s="151">
        <v>366</v>
      </c>
      <c r="G23" s="303">
        <v>468.8</v>
      </c>
      <c r="H23" s="151">
        <v>323.5</v>
      </c>
      <c r="I23" s="303">
        <v>414</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151.4</v>
      </c>
      <c r="E25" s="301">
        <f t="shared" si="0"/>
        <v>173.3</v>
      </c>
      <c r="F25" s="149">
        <f t="shared" si="0"/>
        <v>151</v>
      </c>
      <c r="G25" s="301">
        <f t="shared" si="0"/>
        <v>199.7</v>
      </c>
      <c r="H25" s="149">
        <f t="shared" si="0"/>
        <v>128.4</v>
      </c>
      <c r="I25" s="301">
        <f t="shared" si="0"/>
        <v>173.2</v>
      </c>
      <c r="J25"/>
    </row>
    <row r="26" spans="1:12" s="7" customFormat="1" ht="15" customHeight="1">
      <c r="A26" s="176">
        <v>0</v>
      </c>
      <c r="B26" s="356" t="s">
        <v>116</v>
      </c>
      <c r="C26" s="356"/>
      <c r="D26" s="152">
        <f t="shared" ref="D26:I26" si="1">IF(D21=0,0,ROUND(100*D25/D21,1))</f>
        <v>71.8</v>
      </c>
      <c r="E26" s="304">
        <f t="shared" si="1"/>
        <v>71.900000000000006</v>
      </c>
      <c r="F26" s="152">
        <f t="shared" si="1"/>
        <v>70.2</v>
      </c>
      <c r="G26" s="304">
        <f t="shared" si="1"/>
        <v>74.2</v>
      </c>
      <c r="H26" s="152">
        <f t="shared" si="1"/>
        <v>65.8</v>
      </c>
      <c r="I26" s="304">
        <f t="shared" si="1"/>
        <v>71.900000000000006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211</v>
      </c>
      <c r="E9" s="209">
        <v>241</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362.4</v>
      </c>
      <c r="E12" s="209">
        <v>414.3</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98.87</v>
      </c>
      <c r="E16" s="215">
        <v>99.32</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9.75</v>
      </c>
      <c r="E28" s="215">
        <v>9.01</v>
      </c>
    </row>
    <row r="29" spans="1:5" ht="30" customHeight="1">
      <c r="A29" s="285">
        <v>0</v>
      </c>
      <c r="B29" s="281" t="s">
        <v>260</v>
      </c>
      <c r="C29" s="216" t="s">
        <v>102</v>
      </c>
      <c r="D29" s="214">
        <v>52.79</v>
      </c>
      <c r="E29" s="215">
        <v>53.42</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44763</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FOE, erstellt am 21-Juli-2022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FOE</v>
      </c>
      <c r="G7" s="91"/>
      <c r="H7" s="95" t="s">
        <v>95</v>
      </c>
      <c r="I7" s="139" t="s">
        <v>84</v>
      </c>
      <c r="J7" s="101" t="s">
        <v>97</v>
      </c>
    </row>
    <row r="8" spans="2:11">
      <c r="B8" s="88" t="s">
        <v>82</v>
      </c>
      <c r="C8" s="288" t="s">
        <v>296</v>
      </c>
      <c r="D8" s="91"/>
      <c r="E8" s="95" t="s">
        <v>77</v>
      </c>
      <c r="F8" s="133" t="str">
        <f>IF(AuswertBasis = "Verband","all Pfandbrief issuers",AuswertBasis)</f>
        <v>Institut FOE</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30</v>
      </c>
      <c r="E11" s="156">
        <v>24.3</v>
      </c>
      <c r="F11" s="155">
        <v>20</v>
      </c>
      <c r="G11" s="156">
        <v>27.7</v>
      </c>
    </row>
    <row r="12" spans="1:7">
      <c r="A12" s="176">
        <v>0</v>
      </c>
      <c r="B12" s="366" t="s">
        <v>128</v>
      </c>
      <c r="C12" s="366"/>
      <c r="D12" s="155">
        <v>0</v>
      </c>
      <c r="E12" s="156">
        <v>16.7</v>
      </c>
      <c r="F12" s="155">
        <v>10</v>
      </c>
      <c r="G12" s="156">
        <v>25.6</v>
      </c>
    </row>
    <row r="13" spans="1:7">
      <c r="A13" s="176">
        <v>0</v>
      </c>
      <c r="B13" s="366" t="s">
        <v>129</v>
      </c>
      <c r="C13" s="366"/>
      <c r="D13" s="155">
        <v>25</v>
      </c>
      <c r="E13" s="156">
        <v>12.8</v>
      </c>
      <c r="F13" s="155">
        <v>30</v>
      </c>
      <c r="G13" s="156">
        <v>21.1</v>
      </c>
    </row>
    <row r="14" spans="1:7">
      <c r="A14" s="176">
        <v>0</v>
      </c>
      <c r="B14" s="38" t="s">
        <v>130</v>
      </c>
      <c r="C14" s="38"/>
      <c r="D14" s="157">
        <v>25</v>
      </c>
      <c r="E14" s="158">
        <v>40.5</v>
      </c>
      <c r="F14" s="157">
        <v>0</v>
      </c>
      <c r="G14" s="158">
        <v>21.1</v>
      </c>
    </row>
    <row r="15" spans="1:7">
      <c r="A15" s="176">
        <v>0</v>
      </c>
      <c r="B15" s="38" t="s">
        <v>131</v>
      </c>
      <c r="C15" s="38"/>
      <c r="D15" s="157">
        <v>0</v>
      </c>
      <c r="E15" s="158">
        <v>27.3</v>
      </c>
      <c r="F15" s="157">
        <v>50</v>
      </c>
      <c r="G15" s="158">
        <v>60.5</v>
      </c>
    </row>
    <row r="16" spans="1:7">
      <c r="A16" s="176">
        <v>0</v>
      </c>
      <c r="B16" s="38" t="s">
        <v>132</v>
      </c>
      <c r="C16" s="38"/>
      <c r="D16" s="157">
        <v>30</v>
      </c>
      <c r="E16" s="158">
        <v>22</v>
      </c>
      <c r="F16" s="157">
        <v>0</v>
      </c>
      <c r="G16" s="158">
        <v>29.5</v>
      </c>
    </row>
    <row r="17" spans="1:7">
      <c r="A17" s="176">
        <v>0</v>
      </c>
      <c r="B17" s="38" t="s">
        <v>133</v>
      </c>
      <c r="C17" s="38"/>
      <c r="D17" s="157">
        <v>20</v>
      </c>
      <c r="E17" s="158">
        <v>22.2</v>
      </c>
      <c r="F17" s="157">
        <v>30</v>
      </c>
      <c r="G17" s="158">
        <v>26.6</v>
      </c>
    </row>
    <row r="18" spans="1:7">
      <c r="A18" s="176">
        <v>0</v>
      </c>
      <c r="B18" s="366" t="s">
        <v>134</v>
      </c>
      <c r="C18" s="366"/>
      <c r="D18" s="155">
        <v>66</v>
      </c>
      <c r="E18" s="156">
        <v>142.19999999999999</v>
      </c>
      <c r="F18" s="155">
        <v>60</v>
      </c>
      <c r="G18" s="156">
        <v>147.4</v>
      </c>
    </row>
    <row r="19" spans="1:7">
      <c r="A19" s="176">
        <v>0</v>
      </c>
      <c r="B19" s="366" t="s">
        <v>135</v>
      </c>
      <c r="C19" s="366"/>
      <c r="D19" s="155">
        <v>15</v>
      </c>
      <c r="E19" s="156">
        <v>54.3</v>
      </c>
      <c r="F19" s="155">
        <v>41</v>
      </c>
      <c r="G19" s="156">
        <v>54.8</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290.39999999999998</v>
      </c>
      <c r="E9" s="160">
        <v>336.2</v>
      </c>
    </row>
    <row r="10" spans="1:5" ht="12.75" customHeight="1">
      <c r="A10" s="176">
        <v>0</v>
      </c>
      <c r="B10" s="48" t="s">
        <v>141</v>
      </c>
      <c r="C10" s="48"/>
      <c r="D10" s="161">
        <v>31.1</v>
      </c>
      <c r="E10" s="162">
        <v>34.200000000000003</v>
      </c>
    </row>
    <row r="11" spans="1:5" ht="12.75" customHeight="1">
      <c r="A11" s="176">
        <v>0</v>
      </c>
      <c r="B11" s="48" t="s">
        <v>142</v>
      </c>
      <c r="C11" s="48"/>
      <c r="D11" s="161">
        <v>12.4</v>
      </c>
      <c r="E11" s="162">
        <v>23.8</v>
      </c>
    </row>
    <row r="12" spans="1:5" ht="12.75" customHeight="1">
      <c r="A12" s="176">
        <v>0</v>
      </c>
      <c r="B12" s="48" t="s">
        <v>143</v>
      </c>
      <c r="C12" s="48"/>
      <c r="D12" s="161">
        <v>0</v>
      </c>
      <c r="E12" s="162">
        <v>0</v>
      </c>
    </row>
    <row r="13" spans="1:5" ht="12.75" customHeight="1">
      <c r="A13" s="176">
        <v>0</v>
      </c>
      <c r="B13" s="49" t="s">
        <v>147</v>
      </c>
      <c r="C13" s="49"/>
      <c r="D13" s="163">
        <f>SUM(D9:D12)</f>
        <v>333.9</v>
      </c>
      <c r="E13" s="164">
        <f>SUM(E9:E12)</f>
        <v>394.2</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334</v>
      </c>
      <c r="F16" s="168">
        <f>SUM(G16:K16)</f>
        <v>318.2</v>
      </c>
      <c r="G16" s="168">
        <f>SUM(G18,G20,G22,G24,G26,G28,G30,G32,G34,G36,G38,G40,G42,G44,G46,G48,G50,G52,G54,G56,G58,G60,G62,G64,G66,G68,G70,G72,G74,G76,G78,G80,G82,G84,G86,G88,G90)</f>
        <v>25.6</v>
      </c>
      <c r="H16" s="168">
        <f>SUM(H18,H20,H22,H24,H26,H28,H30,H32,H34,H36,H38,H40,H42,H44,H46,H48,H50,H52,H54,H56,H58,H60,H62,H64,H66,H68,H70,H72,H74,H76,H78,H80,H82,H84,H86,H88,H90)</f>
        <v>229.5</v>
      </c>
      <c r="I16" s="168">
        <f>SUM(I18,I20,I22,I24,I26,I28,I30,I32,I34,I36,I38,I40,I42,I44,I46,I48,I50,I52,I54,I56,I58,I60,I62,I64,I66,I68,I70,I72,I74,I76,I78,I80,I82,I84,I86,I88,I90)</f>
        <v>63.1</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15.8</v>
      </c>
      <c r="M16" s="168">
        <f>SUM(M18,M20,M22,M24,M26,M28,M30,M32,M34,M36,M38,M40,M42,M44,M46,M48,M50,M52,M54,M56,M58,M60,M62,M64,M66,M68,M70,M72,M74,M76,M78,M80,M82,M84,M86,M88,M90)</f>
        <v>1.1000000000000001</v>
      </c>
      <c r="N16" s="168">
        <f>SUM(N18,N20,N22,N24,N26,N28,N30,N32,N34,N36,N38,N40,N42,N44,N46,N48,N50,N52,N54,N56,N58,N60,N62,N64,N66,N68,N70,N72,N74,N76,N78,N80,N82,N84,N86,N88,N90)</f>
        <v>5.8</v>
      </c>
      <c r="O16" s="168">
        <f>SUM(O18,O20,O22,O24,O26,O28,O30,O32,O34,O36,O38,O40,O42,O44,O46,O48,O50,O52,O54,O56,O58,O60,O62,O64,O66,O68,O70,O72,O74,O76,O78,O80,O82,O84,O86,O88,O90)</f>
        <v>0.2</v>
      </c>
      <c r="P16" s="168">
        <f>SUM(P18,P20,P22,P24,P26,P28,P30,P32,P34,P36,P38,P40,P42,P44,P46,P48,P50,P52,P54,P56,P58,P60,P62,P64,P66,P68,P70,P72,P74,P76,P78,P80,P82,P84,P86,P88,P90)</f>
        <v>8.6999999999999993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394.40000000000003</v>
      </c>
      <c r="F17" s="170">
        <f t="shared" ref="F17:F48" si="1">SUM(G17:K17)</f>
        <v>369.40000000000003</v>
      </c>
      <c r="G17" s="170">
        <f>SUM(G19,G21,G23,G25,G27,G29,G31,G33,G35,G37,G39,G41,G43,G45,G47,G49,G51,G53,G55,G57,G59,G61,G63,G65,G67,G69,G71,G73,G75,G77,G79,G81,G83,G85,G87,G89,G91)</f>
        <v>30.3</v>
      </c>
      <c r="H17" s="170">
        <f>SUM(H19,H21,H23,H25,H27,H29,H31,H33,H35,H37,H39,H41,H43,H45,H47,H49,H51,H53,H55,H57,H59,H61,H63,H65,H67,H69,H71,H73,H75,H77,H79,H81,H83,H85,H87,H89,H91)</f>
        <v>264.3</v>
      </c>
      <c r="I17" s="170">
        <f>SUM(I19,I21,I23,I25,I27,I29,I31,I33,I35,I37,I39,I41,I43,I45,I47,I49,I51,I53,I55,I57,I59,I61,I63,I65,I67,I69,I71,I73,I75,I77,I79,I81,I83,I85,I87,I89,I91)</f>
        <v>74.8</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25</v>
      </c>
      <c r="M17" s="170">
        <f>SUM(M19,M21,M23,M25,M27,M29,M31,M33,M35,M37,M39,M41,M43,M45,M47,M49,M51,M53,M55,M57,M59,M61,M63,M65,M67,M69,M71,M73,M75,M77,M79,M81,M83,M85,M87,M89,M91)</f>
        <v>8</v>
      </c>
      <c r="N17" s="170">
        <f>SUM(N19,N21,N23,N25,N27,N29,N31,N33,N35,N37,N39,N41,N43,N45,N47,N49,N51,N53,N55,N57,N59,N61,N63,N65,N67,N69,N71,N73,N75,N77,N79,N81,N83,N85,N87,N89,N91)</f>
        <v>7.7</v>
      </c>
      <c r="O17" s="170">
        <f>SUM(O19,O21,O23,O25,O27,O29,O31,O33,O35,O37,O39,O41,O43,O45,O47,O49,O51,O53,O55,O57,O59,O61,O63,O65,O67,O69,O71,O73,O75,O77,O79,O81,O83,O85,O87,O89,O91)</f>
        <v>0.2</v>
      </c>
      <c r="P17" s="170">
        <f>SUM(P19,P21,P23,P25,P27,P29,P31,P33,P35,P37,P39,P41,P43,P45,P47,P49,P51,P53,P55,P57,P59,P61,P63,P65,P67,P69,P71,P73,P75,P77,P79,P81,P83,P85,P87,P89,P91)</f>
        <v>9.1</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334</v>
      </c>
      <c r="F18" s="168">
        <f t="shared" si="1"/>
        <v>318.2</v>
      </c>
      <c r="G18" s="168">
        <v>25.6</v>
      </c>
      <c r="H18" s="168">
        <v>229.5</v>
      </c>
      <c r="I18" s="168">
        <v>63.1</v>
      </c>
      <c r="J18" s="168">
        <v>0</v>
      </c>
      <c r="K18" s="168">
        <v>0</v>
      </c>
      <c r="L18" s="168">
        <f t="shared" si="2"/>
        <v>15.8</v>
      </c>
      <c r="M18" s="168">
        <v>1.1000000000000001</v>
      </c>
      <c r="N18" s="168">
        <v>5.8</v>
      </c>
      <c r="O18" s="168">
        <v>0.2</v>
      </c>
      <c r="P18" s="168">
        <v>8.6999999999999993</v>
      </c>
      <c r="Q18" s="168">
        <v>0</v>
      </c>
      <c r="R18" s="168">
        <v>0</v>
      </c>
      <c r="S18" s="169">
        <v>0</v>
      </c>
      <c r="T18" s="168">
        <v>0</v>
      </c>
    </row>
    <row r="19" spans="2:20">
      <c r="C19" s="81"/>
      <c r="D19" s="81" t="str">
        <f>$D$17</f>
        <v>year 2021</v>
      </c>
      <c r="E19" s="170">
        <f t="shared" si="0"/>
        <v>394.40000000000003</v>
      </c>
      <c r="F19" s="170">
        <f t="shared" si="1"/>
        <v>369.40000000000003</v>
      </c>
      <c r="G19" s="170">
        <v>30.3</v>
      </c>
      <c r="H19" s="170">
        <v>264.3</v>
      </c>
      <c r="I19" s="170">
        <v>74.8</v>
      </c>
      <c r="J19" s="170">
        <v>0</v>
      </c>
      <c r="K19" s="170">
        <v>0</v>
      </c>
      <c r="L19" s="170">
        <f t="shared" si="2"/>
        <v>25</v>
      </c>
      <c r="M19" s="170">
        <v>8</v>
      </c>
      <c r="N19" s="170">
        <v>7.7</v>
      </c>
      <c r="O19" s="170">
        <v>0.2</v>
      </c>
      <c r="P19" s="170">
        <v>9.1</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28.5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28.5</v>
      </c>
    </row>
    <row r="14" spans="2:9" s="146" customFormat="1">
      <c r="B14" s="234"/>
      <c r="C14" s="48"/>
      <c r="D14" s="48" t="str">
        <f>"Jahr " &amp; (AktJahr-1)</f>
        <v>Jahr 2021</v>
      </c>
      <c r="E14" s="193">
        <f>SUM(E16,E18,E20,E22,E24,E26,E28,E30,E32,E34,E36,E38,E40,E42,E44,E46,E48,E50,E52,E54,E56,E58,E60,E62,E64,E66,E68,E70,E72,E74,E76,E78,E80,E82,E84,E86,E88)</f>
        <v>20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20</v>
      </c>
    </row>
    <row r="15" spans="2:9">
      <c r="B15" s="234" t="s">
        <v>12</v>
      </c>
      <c r="C15" s="64" t="s">
        <v>157</v>
      </c>
      <c r="D15" s="39" t="str">
        <f>$D$13</f>
        <v>Jahr 2022</v>
      </c>
      <c r="E15" s="191">
        <v>8.5</v>
      </c>
      <c r="F15" s="168">
        <v>0</v>
      </c>
      <c r="G15" s="168">
        <v>0</v>
      </c>
      <c r="H15" s="168">
        <v>0</v>
      </c>
      <c r="I15" s="192">
        <v>8.5</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20</v>
      </c>
      <c r="F49" s="168">
        <v>0</v>
      </c>
      <c r="G49" s="168">
        <v>0</v>
      </c>
      <c r="H49" s="168">
        <v>0</v>
      </c>
      <c r="I49" s="192">
        <v>20</v>
      </c>
    </row>
    <row r="50" spans="2:9" s="146" customFormat="1">
      <c r="B50" s="234"/>
      <c r="C50" s="48"/>
      <c r="D50" s="48" t="str">
        <f>$D$14</f>
        <v>Jahr 2021</v>
      </c>
      <c r="E50" s="193">
        <v>20</v>
      </c>
      <c r="F50" s="172">
        <v>0</v>
      </c>
      <c r="G50" s="172">
        <v>0</v>
      </c>
      <c r="H50" s="172">
        <v>0</v>
      </c>
      <c r="I50" s="194">
        <v>20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2022-07-21T11:01:42Z</dcterms:modified>
</cp:coreProperties>
</file>