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009\"/>
    </mc:Choice>
  </mc:AlternateContent>
  <bookViews>
    <workbookView xWindow="0" yWindow="0" windowWidth="24000" windowHeight="97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D86" i="35"/>
  <c r="T85" i="35"/>
  <c r="O85" i="35"/>
  <c r="E85" i="35"/>
  <c r="T84" i="35"/>
  <c r="O84" i="35"/>
  <c r="E84" i="35"/>
  <c r="D84" i="35"/>
  <c r="T83" i="35"/>
  <c r="O83" i="35"/>
  <c r="E83" i="35"/>
  <c r="T82" i="35"/>
  <c r="O82" i="35"/>
  <c r="E82" i="35"/>
  <c r="D82" i="35"/>
  <c r="T81" i="35"/>
  <c r="O81" i="35"/>
  <c r="E81" i="35"/>
  <c r="T80" i="35"/>
  <c r="O80" i="35"/>
  <c r="E80" i="35"/>
  <c r="D80" i="35"/>
  <c r="T79" i="35"/>
  <c r="O79" i="35"/>
  <c r="E79" i="35"/>
  <c r="T78" i="35"/>
  <c r="O78" i="35"/>
  <c r="E78" i="35"/>
  <c r="D78" i="35"/>
  <c r="T77" i="35"/>
  <c r="O77" i="35"/>
  <c r="E77" i="35"/>
  <c r="T76" i="35"/>
  <c r="O76" i="35"/>
  <c r="E76" i="35"/>
  <c r="D76" i="35"/>
  <c r="T75" i="35"/>
  <c r="O75" i="35"/>
  <c r="E75" i="35"/>
  <c r="T74" i="35"/>
  <c r="O74" i="35"/>
  <c r="E74" i="35"/>
  <c r="D74" i="35"/>
  <c r="T73" i="35"/>
  <c r="O73" i="35"/>
  <c r="E73" i="35"/>
  <c r="T72" i="35"/>
  <c r="O72" i="35"/>
  <c r="E72" i="35"/>
  <c r="D72" i="35"/>
  <c r="T71" i="35"/>
  <c r="O71" i="35"/>
  <c r="E71" i="35"/>
  <c r="T70" i="35"/>
  <c r="O70" i="35"/>
  <c r="E70" i="35"/>
  <c r="D70" i="35"/>
  <c r="T69" i="35"/>
  <c r="O69" i="35"/>
  <c r="E69" i="35"/>
  <c r="T68" i="35"/>
  <c r="O68" i="35"/>
  <c r="E68" i="35"/>
  <c r="D68" i="35"/>
  <c r="T67" i="35"/>
  <c r="O67" i="35"/>
  <c r="E67" i="35"/>
  <c r="T66" i="35"/>
  <c r="O66" i="35"/>
  <c r="E66" i="35"/>
  <c r="D66" i="35"/>
  <c r="T65" i="35"/>
  <c r="O65" i="35"/>
  <c r="E65" i="35"/>
  <c r="T64" i="35"/>
  <c r="O64" i="35"/>
  <c r="E64" i="35"/>
  <c r="D64" i="35"/>
  <c r="T63" i="35"/>
  <c r="O63" i="35"/>
  <c r="E63" i="35"/>
  <c r="T62" i="35"/>
  <c r="O62" i="35"/>
  <c r="E62" i="35"/>
  <c r="D62" i="35"/>
  <c r="T61" i="35"/>
  <c r="O61" i="35"/>
  <c r="E61" i="35"/>
  <c r="T60" i="35"/>
  <c r="O60" i="35"/>
  <c r="E60" i="35"/>
  <c r="D60" i="35"/>
  <c r="T59" i="35"/>
  <c r="O59" i="35"/>
  <c r="E59" i="35"/>
  <c r="T58" i="35"/>
  <c r="O58" i="35"/>
  <c r="E58" i="35"/>
  <c r="D58" i="35"/>
  <c r="T57" i="35"/>
  <c r="O57" i="35"/>
  <c r="E57" i="35"/>
  <c r="T56" i="35"/>
  <c r="O56" i="35"/>
  <c r="E56" i="35"/>
  <c r="D56" i="35"/>
  <c r="T55" i="35"/>
  <c r="O55" i="35"/>
  <c r="E55" i="35"/>
  <c r="T54" i="35"/>
  <c r="O54" i="35"/>
  <c r="E54" i="35"/>
  <c r="D54" i="35"/>
  <c r="T53" i="35"/>
  <c r="O53" i="35"/>
  <c r="E53" i="35"/>
  <c r="T52" i="35"/>
  <c r="O52" i="35"/>
  <c r="E52" i="35"/>
  <c r="D52" i="35"/>
  <c r="T51" i="35"/>
  <c r="O51" i="35"/>
  <c r="E51" i="35"/>
  <c r="T50" i="35"/>
  <c r="O50" i="35"/>
  <c r="E50" i="35"/>
  <c r="D50" i="35"/>
  <c r="T49" i="35"/>
  <c r="O49" i="35"/>
  <c r="E49" i="35"/>
  <c r="T48" i="35"/>
  <c r="O48" i="35"/>
  <c r="E48" i="35"/>
  <c r="D48" i="35"/>
  <c r="T47" i="35"/>
  <c r="O47" i="35"/>
  <c r="E47" i="35"/>
  <c r="T46" i="35"/>
  <c r="O46" i="35"/>
  <c r="E46" i="35"/>
  <c r="D46" i="35"/>
  <c r="T45" i="35"/>
  <c r="O45" i="35"/>
  <c r="E45" i="35"/>
  <c r="T44" i="35"/>
  <c r="O44" i="35"/>
  <c r="E44" i="35"/>
  <c r="D44" i="35"/>
  <c r="T43" i="35"/>
  <c r="O43" i="35"/>
  <c r="E43" i="35"/>
  <c r="T42" i="35"/>
  <c r="O42" i="35"/>
  <c r="E42" i="35"/>
  <c r="D42" i="35"/>
  <c r="T41" i="35"/>
  <c r="O41" i="35"/>
  <c r="E41" i="35"/>
  <c r="T40" i="35"/>
  <c r="O40" i="35"/>
  <c r="E40" i="35"/>
  <c r="D40" i="35"/>
  <c r="T39" i="35"/>
  <c r="O39" i="35"/>
  <c r="E39" i="35"/>
  <c r="T38" i="35"/>
  <c r="O38" i="35"/>
  <c r="E38" i="35"/>
  <c r="D38" i="35"/>
  <c r="T37" i="35"/>
  <c r="O37" i="35"/>
  <c r="E37" i="35"/>
  <c r="T36" i="35"/>
  <c r="O36" i="35"/>
  <c r="E36" i="35"/>
  <c r="D36" i="35"/>
  <c r="T35" i="35"/>
  <c r="O35" i="35"/>
  <c r="E35" i="35"/>
  <c r="T34" i="35"/>
  <c r="O34" i="35"/>
  <c r="E34" i="35"/>
  <c r="D34" i="35"/>
  <c r="T33" i="35"/>
  <c r="O33" i="35"/>
  <c r="E33" i="35"/>
  <c r="T32" i="35"/>
  <c r="O32" i="35"/>
  <c r="E32" i="35"/>
  <c r="D32" i="35"/>
  <c r="T31" i="35"/>
  <c r="O31" i="35"/>
  <c r="E31" i="35"/>
  <c r="T30" i="35"/>
  <c r="O30" i="35"/>
  <c r="E30" i="35"/>
  <c r="D30" i="35"/>
  <c r="T29" i="35"/>
  <c r="O29" i="35"/>
  <c r="E29" i="35"/>
  <c r="T28" i="35"/>
  <c r="O28" i="35"/>
  <c r="E28" i="35"/>
  <c r="D28" i="35"/>
  <c r="T27" i="35"/>
  <c r="O27" i="35"/>
  <c r="E27" i="35"/>
  <c r="T26" i="35"/>
  <c r="O26" i="35"/>
  <c r="E26" i="35"/>
  <c r="D26" i="35"/>
  <c r="T25" i="35"/>
  <c r="O25" i="35"/>
  <c r="E25" i="35"/>
  <c r="T24" i="35"/>
  <c r="O24" i="35"/>
  <c r="E24" i="35"/>
  <c r="D24" i="35"/>
  <c r="T23" i="35"/>
  <c r="O23" i="35"/>
  <c r="E23" i="35"/>
  <c r="T22" i="35"/>
  <c r="O22" i="35"/>
  <c r="E22" i="35"/>
  <c r="D22" i="35"/>
  <c r="T21" i="35"/>
  <c r="O21" i="35"/>
  <c r="E21" i="35"/>
  <c r="T20" i="35"/>
  <c r="O20" i="35"/>
  <c r="E20" i="35"/>
  <c r="D20" i="35"/>
  <c r="T19" i="35"/>
  <c r="O19" i="35"/>
  <c r="E19" i="35"/>
  <c r="T18" i="35"/>
  <c r="O18" i="35"/>
  <c r="E18" i="35"/>
  <c r="D18" i="35"/>
  <c r="T17" i="35"/>
  <c r="O17" i="35"/>
  <c r="E17" i="35"/>
  <c r="T16" i="35"/>
  <c r="O16" i="35"/>
  <c r="E16" i="35"/>
  <c r="D16" i="35"/>
  <c r="T15" i="35"/>
  <c r="O15" i="35"/>
  <c r="E15" i="35"/>
  <c r="T14" i="35"/>
  <c r="O14" i="35"/>
  <c r="E14" i="35"/>
  <c r="D14" i="35"/>
  <c r="X13" i="35"/>
  <c r="T13" i="35" s="1"/>
  <c r="W13" i="35"/>
  <c r="V13" i="35"/>
  <c r="U13" i="35"/>
  <c r="S13" i="35"/>
  <c r="R13" i="35"/>
  <c r="Q13" i="35"/>
  <c r="P13" i="35"/>
  <c r="O13" i="35" s="1"/>
  <c r="N13" i="35"/>
  <c r="M13" i="35"/>
  <c r="L13" i="35"/>
  <c r="K13" i="35"/>
  <c r="J13" i="35"/>
  <c r="I13" i="35"/>
  <c r="H13" i="35"/>
  <c r="E13" i="35" s="1"/>
  <c r="G13" i="35"/>
  <c r="F13" i="35"/>
  <c r="D13" i="35"/>
  <c r="D75" i="35" s="1"/>
  <c r="X12" i="35"/>
  <c r="W12" i="35"/>
  <c r="V12" i="35"/>
  <c r="U12" i="35"/>
  <c r="T12" i="35" s="1"/>
  <c r="S12" i="35"/>
  <c r="R12" i="35"/>
  <c r="Q12" i="35"/>
  <c r="P12" i="35"/>
  <c r="O12" i="35" s="1"/>
  <c r="N12" i="35"/>
  <c r="M12" i="35"/>
  <c r="L12" i="35"/>
  <c r="K12" i="35"/>
  <c r="J12" i="35"/>
  <c r="I12" i="35"/>
  <c r="E12" i="35" s="1"/>
  <c r="H12" i="35"/>
  <c r="G12" i="35"/>
  <c r="F12" i="35"/>
  <c r="D12" i="35"/>
  <c r="R11" i="35"/>
  <c r="O11" i="35"/>
  <c r="Q11" i="35" s="1"/>
  <c r="J11" i="35"/>
  <c r="G11" i="35"/>
  <c r="F11" i="35"/>
  <c r="E11" i="35"/>
  <c r="I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K11" i="35"/>
  <c r="L11" i="35"/>
  <c r="N11" i="35"/>
  <c r="D15" i="35"/>
  <c r="D19" i="35"/>
  <c r="D21" i="35"/>
  <c r="D27" i="35"/>
  <c r="D29" i="35"/>
  <c r="D33" i="35"/>
  <c r="D37" i="35"/>
  <c r="D39" i="35"/>
  <c r="D43" i="35"/>
  <c r="D47" i="35"/>
  <c r="D51" i="35"/>
  <c r="D57" i="35"/>
  <c r="D59" i="35"/>
  <c r="D61" i="35"/>
  <c r="D67" i="35"/>
  <c r="D69" i="35"/>
  <c r="D71" i="35"/>
  <c r="D73" i="35"/>
  <c r="D77" i="35"/>
  <c r="D79" i="35"/>
  <c r="D81" i="35"/>
  <c r="D83" i="35"/>
  <c r="D85" i="35"/>
  <c r="D87" i="35"/>
  <c r="H11" i="35"/>
  <c r="P11" i="35"/>
  <c r="T11" i="35"/>
  <c r="S11" i="35"/>
  <c r="D17" i="35"/>
  <c r="D23" i="35"/>
  <c r="D25" i="35"/>
  <c r="D31" i="35"/>
  <c r="D35" i="35"/>
  <c r="D41" i="35"/>
  <c r="D45" i="35"/>
  <c r="D49" i="35"/>
  <c r="D53" i="35"/>
  <c r="D55" i="35"/>
  <c r="D63" i="35"/>
  <c r="D65" i="35"/>
  <c r="D14" i="33"/>
  <c r="D88" i="33" s="1"/>
  <c r="D13" i="33"/>
  <c r="D31" i="33" s="1"/>
  <c r="D14" i="32"/>
  <c r="D86" i="32" s="1"/>
  <c r="D13" i="32"/>
  <c r="D85" i="32"/>
  <c r="D14" i="31"/>
  <c r="D88" i="31" s="1"/>
  <c r="D13" i="31"/>
  <c r="D63" i="31" s="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E26" i="2"/>
  <c r="F23" i="7"/>
  <c r="I9" i="7"/>
  <c r="C89" i="30" s="1"/>
  <c r="F14" i="7"/>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G38" i="2"/>
  <c r="F38" i="2"/>
  <c r="E38" i="2"/>
  <c r="D38" i="2"/>
  <c r="I25" i="2"/>
  <c r="I26" i="2" s="1"/>
  <c r="H25" i="2"/>
  <c r="H26" i="2" s="1"/>
  <c r="G25" i="2"/>
  <c r="G26" i="2" s="1"/>
  <c r="F25" i="2"/>
  <c r="F26" i="2" s="1"/>
  <c r="E25" i="2"/>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E33" i="23"/>
  <c r="D65" i="20"/>
  <c r="D18" i="21"/>
  <c r="D19" i="20"/>
  <c r="D27" i="20"/>
  <c r="D85" i="20"/>
  <c r="D57" i="20"/>
  <c r="D25" i="20"/>
  <c r="D29" i="20"/>
  <c r="D55" i="20"/>
  <c r="D17" i="17"/>
  <c r="D30" i="21"/>
  <c r="D22" i="21"/>
  <c r="D30" i="20"/>
  <c r="D62" i="20"/>
  <c r="D24" i="20"/>
  <c r="D36" i="20"/>
  <c r="D68" i="20"/>
  <c r="D88" i="20"/>
  <c r="D38" i="20"/>
  <c r="D48"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23" i="19"/>
  <c r="E23" i="19" s="1"/>
  <c r="G23" i="19" s="1"/>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16" i="21"/>
  <c r="D20" i="2"/>
  <c r="F20" i="2" s="1"/>
  <c r="D16" i="30"/>
  <c r="D80" i="30"/>
  <c r="D18" i="32"/>
  <c r="D22" i="32"/>
  <c r="D26" i="32"/>
  <c r="D30" i="32"/>
  <c r="D34" i="32"/>
  <c r="D38" i="32"/>
  <c r="D42" i="32"/>
  <c r="D46" i="32"/>
  <c r="D50" i="32"/>
  <c r="D54" i="32"/>
  <c r="D58" i="32"/>
  <c r="D62" i="32"/>
  <c r="D66" i="32"/>
  <c r="D70" i="32"/>
  <c r="D74" i="32"/>
  <c r="D78" i="32"/>
  <c r="D82" i="32"/>
  <c r="D70" i="21"/>
  <c r="D34" i="20"/>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E11" i="17"/>
  <c r="H11" i="17" s="1"/>
  <c r="D20" i="30"/>
  <c r="D28" i="30"/>
  <c r="D36" i="30"/>
  <c r="D44" i="30"/>
  <c r="D52" i="30"/>
  <c r="D60" i="30"/>
  <c r="D68" i="30"/>
  <c r="D76" i="30"/>
  <c r="D84" i="30"/>
  <c r="D19" i="31"/>
  <c r="D83" i="31"/>
  <c r="E46" i="2"/>
  <c r="G46" i="2" s="1"/>
  <c r="D19" i="21"/>
  <c r="D15" i="30"/>
  <c r="D55" i="30"/>
  <c r="D16" i="31"/>
  <c r="D20" i="31"/>
  <c r="D24" i="31"/>
  <c r="D28" i="31"/>
  <c r="D32" i="31"/>
  <c r="D36" i="31"/>
  <c r="D40" i="31"/>
  <c r="D44" i="31"/>
  <c r="D48" i="31"/>
  <c r="D52" i="31"/>
  <c r="D56" i="31"/>
  <c r="D60" i="31"/>
  <c r="D64" i="31"/>
  <c r="D68" i="31"/>
  <c r="D72" i="31"/>
  <c r="D76" i="31"/>
  <c r="D80" i="31"/>
  <c r="D84" i="31"/>
  <c r="C90" i="21"/>
  <c r="D61" i="31"/>
  <c r="C89" i="31"/>
  <c r="D82" i="20"/>
  <c r="D50" i="20"/>
  <c r="E43" i="3"/>
  <c r="D47" i="21"/>
  <c r="D22" i="20"/>
  <c r="D20" i="3"/>
  <c r="E20" i="3" s="1"/>
  <c r="D18" i="30"/>
  <c r="D22" i="30"/>
  <c r="D26" i="30"/>
  <c r="D30" i="30"/>
  <c r="D34" i="30"/>
  <c r="D38" i="30"/>
  <c r="D42" i="30"/>
  <c r="D46" i="30"/>
  <c r="D50" i="30"/>
  <c r="D54" i="30"/>
  <c r="D58" i="30"/>
  <c r="D62" i="30"/>
  <c r="D66" i="30"/>
  <c r="D70" i="30"/>
  <c r="D74" i="30"/>
  <c r="D78" i="30"/>
  <c r="D82" i="30"/>
  <c r="D32" i="20"/>
  <c r="D76" i="20"/>
  <c r="D80" i="20"/>
  <c r="D19" i="3"/>
  <c r="D21" i="30"/>
  <c r="D29" i="30"/>
  <c r="D69" i="30"/>
  <c r="D43" i="21"/>
  <c r="D83" i="21"/>
  <c r="D27" i="21"/>
  <c r="D69" i="21"/>
  <c r="D31" i="21"/>
  <c r="D63" i="21"/>
  <c r="D53" i="21"/>
  <c r="D37" i="21"/>
  <c r="E19" i="3"/>
  <c r="D7" i="3"/>
  <c r="E83" i="23"/>
  <c r="D21" i="19"/>
  <c r="D11" i="17"/>
  <c r="E8" i="23"/>
  <c r="F34" i="19"/>
  <c r="E7" i="3"/>
  <c r="D33" i="23"/>
  <c r="D83" i="23"/>
  <c r="F47" i="19"/>
  <c r="D8" i="23"/>
  <c r="E59" i="2"/>
  <c r="E31" i="3"/>
  <c r="D12" i="30"/>
  <c r="D59" i="2"/>
  <c r="F59" i="2" s="1"/>
  <c r="D8" i="19"/>
  <c r="E58" i="23"/>
  <c r="F8" i="19"/>
  <c r="D12" i="31"/>
  <c r="D33" i="2"/>
  <c r="F33" i="2" s="1"/>
  <c r="H20" i="2"/>
  <c r="D11" i="29"/>
  <c r="D39" i="21"/>
  <c r="D34" i="19"/>
  <c r="D31" i="3"/>
  <c r="D43" i="3"/>
  <c r="D15" i="20"/>
  <c r="D11" i="21"/>
  <c r="E20" i="2"/>
  <c r="I20" i="2" s="1"/>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46" i="21"/>
  <c r="D40" i="21"/>
  <c r="D42" i="21"/>
  <c r="D44" i="21"/>
  <c r="D24" i="21"/>
  <c r="D14" i="21"/>
  <c r="D52" i="21"/>
  <c r="D68" i="21"/>
  <c r="B60" i="19"/>
  <c r="C88" i="21"/>
  <c r="C19" i="17"/>
  <c r="C19" i="29"/>
  <c r="C89" i="32"/>
  <c r="D48" i="21"/>
  <c r="C89" i="33"/>
  <c r="D66" i="21"/>
  <c r="D54" i="21"/>
  <c r="D60" i="21"/>
  <c r="D64" i="21"/>
  <c r="C92" i="20"/>
  <c r="E86" i="20"/>
  <c r="E70" i="20"/>
  <c r="E54" i="20"/>
  <c r="E22" i="20"/>
  <c r="D54" i="20"/>
  <c r="D66" i="20"/>
  <c r="D52" i="20"/>
  <c r="D90" i="20"/>
  <c r="D56" i="20"/>
  <c r="D60" i="20"/>
  <c r="D44" i="20"/>
  <c r="D86" i="20"/>
  <c r="G33" i="2"/>
  <c r="H59" i="2"/>
  <c r="F46" i="2"/>
  <c r="G59" i="2"/>
  <c r="I59" i="2"/>
  <c r="U11" i="35" l="1"/>
  <c r="W11" i="35"/>
  <c r="X11" i="35"/>
  <c r="V11" i="35"/>
  <c r="E19" i="20"/>
  <c r="E17" i="20"/>
  <c r="E16" i="20"/>
  <c r="D44" i="3"/>
  <c r="E44" i="3" s="1"/>
  <c r="D8" i="3"/>
  <c r="E8" i="3" s="1"/>
  <c r="G20" i="2"/>
  <c r="D15" i="29"/>
  <c r="D85" i="30"/>
  <c r="D82" i="21"/>
  <c r="D80" i="21"/>
  <c r="D72" i="21"/>
  <c r="D40" i="20"/>
  <c r="D86" i="21"/>
  <c r="D62" i="21"/>
  <c r="B107" i="23"/>
  <c r="D85" i="33"/>
  <c r="D56" i="21"/>
  <c r="D58" i="21"/>
  <c r="D78" i="21"/>
  <c r="D32" i="21"/>
  <c r="D36" i="21"/>
  <c r="D74" i="20"/>
  <c r="D48" i="30"/>
  <c r="D42" i="20"/>
  <c r="D75" i="33"/>
  <c r="D70" i="20"/>
  <c r="D78" i="20"/>
  <c r="D84" i="20"/>
  <c r="D50" i="21"/>
  <c r="D28" i="21"/>
  <c r="D58" i="20"/>
  <c r="D85" i="3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D32" i="3"/>
  <c r="E32" i="3" s="1"/>
  <c r="E12" i="32"/>
  <c r="D16" i="29"/>
  <c r="C34" i="2"/>
  <c r="C37" i="2" s="1"/>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38" i="2"/>
  <c r="C62"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E10" i="19" l="1"/>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<sst xmlns="http://schemas.openxmlformats.org/spreadsheetml/2006/main" count="1040" uniqueCount="310">
  <si>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</si>
  <si>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</si>
  <si>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</si>
  <si>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</si>
  <si>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</si>
  <si>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</si>
  <si>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</si>
  <si>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</si>
  <si>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</si>
  <si>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</si>
  <si>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</si>
  <si>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</si>
  <si>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</si>
  <si>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</si>
  <si>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</si>
  <si>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</si>
  <si>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</si>
  <si>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</si>
  <si>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</si>
  <si>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</si>
  <si>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</si>
  <si>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</si>
  <si>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</si>
  <si>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</si>
  <si>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</si>
  <si>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</si>
  <si>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</si>
  <si>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</si>
  <si>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</si>
  <si>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</si>
  <si>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</si>
  <si>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</si>
  <si>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</si>
  <si>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</si>
  <si>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</si>
  <si>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</si>
  <si>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</si>
  <si>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</si>
  <si>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</si>
  <si>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</si>
  <si>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</si>
  <si>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</si>
  <si>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</si>
  <si>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</si>
  <si>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</si>
  <si>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</si>
  <si>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</si>
  <si>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</si>
  <si>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</si>
  <si>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</si>
  <si>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</si>
  <si>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</si>
  <si>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</si>
  <si>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</si>
  <si>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</si>
  <si>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</si>
  <si>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</si>
  <si>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</si>
  <si>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</si>
  <si>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</si>
  <si>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</si>
  <si>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</si>
  <si>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</si>
  <si>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</si>
  <si>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</si>
  <si>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</si>
  <si>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</si>
  <si>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</si>
  <si>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</si>
  <si>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</si>
  <si>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</si>
  <si>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</si>
  <si>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</si>
  <si>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</si>
  <si>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</si>
  <si>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</si>
  <si>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</si>
  <si>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</si>
  <si>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</si>
  <si>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</si>
  <si>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</si>
  <si>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</si>
  <si>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</si>
  <si>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</si>
  <si>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</si>
  <si>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</si>
  <si>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</si>
  <si>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</si>
  <si>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</si>
  <si>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</si>
  <si>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</si>
  <si>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</si>
  <si>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</si>
  <si>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</si>
  <si>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</si>
  <si>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</si>
  <si>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</si>
  <si>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</si>
  <si>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</si>
  <si>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</si>
  <si>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</si>
  <si>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</si>
  <si>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</si>
  <si>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</si>
  <si>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</si>
  <si>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</si>
  <si>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</si>
  <si>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</si>
  <si>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</si>
  <si>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</si>
  <si>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</si>
  <si>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</si>
  <si>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</si>
  <si>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</si>
  <si>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</si>
  <si>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</si>
  <si>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</si>
  <si>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</si>
  <si>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</si>
  <si>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</si>
  <si>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</si>
  <si>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</si>
  <si>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</si>
  <si>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</si>
  <si>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</si>
  <si>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</si>
  <si>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</si>
  <si>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</si>
  <si>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</si>
  <si>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</si>
  <si>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</si>
  <si>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</si>
  <si>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</si>
  <si>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</si>
  <si>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</si>
  <si>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</si>
  <si>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</si>
  <si>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</si>
  <si>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</si>
  <si>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</si>
  <si>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</si>
  <si>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</si>
  <si>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</si>
  <si>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</si>
  <si>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</si>
  <si>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</si>
  <si>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</si>
  <si>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</si>
  <si>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</si>
  <si>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</si>
  <si>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</si>
  <si>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</si>
  <si>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</si>
  <si>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</si>
  <si>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</si>
  <si>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</si>
  <si>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</si>
  <si>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</si>
  <si>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</si>
  <si>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</si>
  <si>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</si>
  <si>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</si>
  <si>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</si>
  <si>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</si>
  <si>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</si>
  <si>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</si>
  <si>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</si>
  <si>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</si>
  <si>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</si>
  <si>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</si>
  <si>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</si>
  <si>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</si>
  <si>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</si>
  <si>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</si>
  <si>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</si>
  <si>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</si>
  <si>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</si>
  <si>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</si>
  <si>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</si>
  <si>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</si>
  <si>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</si>
  <si>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</si>
  <si>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</si>
  <si>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</si>
  <si>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</si>
  <si>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</si>
  <si>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</si>
  <si>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</si>
  <si>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</si>
  <si>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</si>
  <si>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</si>
  <si>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</si>
  <si>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</si>
  <si>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</si>
  <si>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</si>
  <si>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</si>
  <si>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</si>
  <si>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</si>
  <si>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</si>
  <si>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</si>
  <si>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</si>
  <si>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</si>
  <si>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</si>
  <si>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</si>
  <si>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</si>
  <si>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</si>
  <si>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</si>
  <si>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</si>
  <si>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</si>
  <si>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</si>
  <si>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</si>
  <si>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</si>
  <si>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</si>
  <si>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</si>
  <si>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</si>
  <si>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</si>
  <si>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</si>
  <si>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</si>
  <si>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</si>
  <si>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</si>
  <si>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</si>
  <si>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</si>
  <si>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</si>
  <si>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</si>
  <si>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</si>
  <si>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</si>
  <si>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</si>
  <si>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</si>
  <si>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</si>
  <si>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</si>
  <si>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</si>
  <si>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</si>
  <si>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</si>
  <si>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</si>
  <si>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</si>
  <si>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</si>
  <si>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</si>
  <si>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</si>
  <si>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</si>
  <si>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</si>
  <si>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</si>
  <si>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</si>
  <si>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</si>
  <si>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</si>
  <si>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</si>
  <si>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</si>
  <si>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</si>
  <si>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</si>
  <si>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</si>
  <si>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</si>
  <si>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</si>
  <si>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</si>
  <si>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</si>
  <si>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</si>
  <si>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</si>
  <si>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</si>
  <si>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</si>
  <si>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</si>
  <si>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</si>
  <si>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</si>
  <si>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</si>
  <si>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</si>
  <si>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</si>
  <si>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</si>
  <si>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</si>
  <si>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</si>
  <si>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</si>
  <si>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</si>
  <si>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</si>
  <si>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</si>
  <si>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</si>
  <si>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</si>
  <si>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</si>
  <si>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</si>
  <si>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</si>
  <si>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</si>
  <si>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</si>
  <si>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</si>
  <si>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</si>
  <si>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</si>
  <si>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</si>
  <si>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</si>
  <si>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</si>
  <si>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</si>
  <si>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</si>
  <si>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</si>
  <si>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</si>
  <si>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</si>
  <si>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</si>
  <si>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</si>
  <si>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</si>
  <si>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</si>
  <si>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</si>
  <si>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</si>
  <si>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</si>
  <si>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FUE</t>
  </si>
  <si>
    <t>Sparkasse Fürstenfeldbruck</t>
  </si>
  <si>
    <t>Mio</t>
  </si>
  <si>
    <t>C:\DSGVBatch\Export\202009\PfbTvEU_FUE_202009</t>
  </si>
  <si>
    <t>Hauptstraße 8</t>
  </si>
  <si>
    <t>82256 Fürstenfeldbruck</t>
  </si>
  <si>
    <t>Telefon: +49 8141 407-0</t>
  </si>
  <si>
    <t>Telefax: +49 8141 407-4890</t>
  </si>
  <si>
    <t>E-Mail: info@sparkasse-ffb.de</t>
  </si>
  <si>
    <t>Internet: www.sparkasse-ffb.de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</si>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</sst>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1844040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33203125" defaultRowHeight="15" customHeight="1"/>
  <cols>
    <col min="1" max="1" width="0.88671875" style="173" customWidth="1"/>
    <col min="2" max="2" width="27.6640625" style="5" customWidth="1"/>
    <col min="3" max="3" width="7.6640625" style="5" customWidth="1"/>
    <col min="4" max="7" width="13.6640625" style="5" customWidth="1"/>
    <col min="8" max="9" width="16.33203125" style="5" customWidth="1"/>
    <col min="10" max="16384" width="6.332031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Q3 2020</v>
      </c>
      <c r="J17"/>
    </row>
    <row r="18" spans="1:12" s="7" customFormat="1" ht="21" customHeight="1">
      <c r="A18" s="174"/>
      <c r="B18"/>
      <c r="J18"/>
    </row>
    <row r="19" spans="1:12" s="115" customFormat="1" ht="13.95"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Q3 2020</v>
      </c>
      <c r="E20" s="300" t="str">
        <f>AktQuartKurz &amp; " " &amp; (AktJahr-1)</f>
        <v>Q3 2019</v>
      </c>
      <c r="F20" s="20" t="str">
        <f>D20</f>
        <v>Q3 2020</v>
      </c>
      <c r="G20" s="300" t="str">
        <f>E20</f>
        <v>Q3 2019</v>
      </c>
      <c r="H20" s="20" t="str">
        <f>D20</f>
        <v>Q3 2020</v>
      </c>
      <c r="I20" s="300" t="str">
        <f>E20</f>
        <v>Q3 2019</v>
      </c>
      <c r="J20"/>
      <c r="L20" s="242"/>
    </row>
    <row r="21" spans="1:12" s="7" customFormat="1" ht="15" customHeight="1">
      <c r="A21" s="176">
        <v>0</v>
      </c>
      <c r="B21" s="326" t="s">
        <v>113</v>
      </c>
      <c r="C21" s="21" t="str">
        <f>"(" &amp; Einheit_Waehrung &amp; ")"</f>
        <v>(€ mn.)</v>
      </c>
      <c r="D21" s="149">
        <v>155</v>
      </c>
      <c r="E21" s="301">
        <v>135</v>
      </c>
      <c r="F21" s="149">
        <v>172.5</v>
      </c>
      <c r="G21" s="301">
        <v>152.6</v>
      </c>
      <c r="H21" s="149">
        <v>143.69999999999999</v>
      </c>
      <c r="I21" s="301">
        <v>123.4</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307.7</v>
      </c>
      <c r="E23" s="303">
        <v>339.6</v>
      </c>
      <c r="F23" s="151">
        <v>342.6</v>
      </c>
      <c r="G23" s="303">
        <v>381.1</v>
      </c>
      <c r="H23" s="151">
        <v>300.10000000000002</v>
      </c>
      <c r="I23" s="303">
        <v>329.3</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152.69999999999999</v>
      </c>
      <c r="E25" s="301">
        <f t="shared" si="0"/>
        <v>204.6</v>
      </c>
      <c r="F25" s="149">
        <f t="shared" si="0"/>
        <v>170.1</v>
      </c>
      <c r="G25" s="301">
        <f t="shared" si="0"/>
        <v>228.5</v>
      </c>
      <c r="H25" s="149">
        <f t="shared" si="0"/>
        <v>156.4</v>
      </c>
      <c r="I25" s="301">
        <f t="shared" si="0"/>
        <v>205.9</v>
      </c>
      <c r="J25"/>
    </row>
    <row r="26" spans="1:12" s="7" customFormat="1" ht="15" customHeight="1">
      <c r="A26" s="176">
        <v>0</v>
      </c>
      <c r="B26" s="356" t="s">
        <v>116</v>
      </c>
      <c r="C26" s="356"/>
      <c r="D26" s="152">
        <f t="shared" ref="D26:I26" si="1">IF(D21=0,0,ROUND(100*D25/D21,1))</f>
        <v>98.5</v>
      </c>
      <c r="E26" s="304">
        <f t="shared" si="1"/>
        <v>151.6</v>
      </c>
      <c r="F26" s="152">
        <f t="shared" si="1"/>
        <v>98.6</v>
      </c>
      <c r="G26" s="304">
        <f t="shared" si="1"/>
        <v>149.69999999999999</v>
      </c>
      <c r="H26" s="152">
        <f t="shared" si="1"/>
        <v>108.8</v>
      </c>
      <c r="I26" s="304">
        <f t="shared" si="1"/>
        <v>166.9</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5"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Q3 2020</v>
      </c>
      <c r="E33" s="300" t="str">
        <f>AktQuartKurz &amp; " " &amp; (AktJahr-1)</f>
        <v>Q3 2019</v>
      </c>
      <c r="F33" s="20" t="str">
        <f>D33</f>
        <v>Q3 2020</v>
      </c>
      <c r="G33" s="300" t="str">
        <f>E33</f>
        <v>Q3 2019</v>
      </c>
      <c r="H33" s="20" t="str">
        <f>D33</f>
        <v>Q3 2020</v>
      </c>
      <c r="I33" s="300" t="str">
        <f>E33</f>
        <v>Q3 2019</v>
      </c>
      <c r="J33"/>
    </row>
    <row r="34" spans="1:10" ht="15" customHeight="1">
      <c r="A34" s="176">
        <v>1</v>
      </c>
      <c r="B34" s="326" t="s">
        <v>121</v>
      </c>
      <c r="C34" s="21" t="str">
        <f>"(" &amp; Einheit_Waehrung &amp; ")"</f>
        <v>(€ mn.)</v>
      </c>
      <c r="D34" s="149">
        <v>0</v>
      </c>
      <c r="E34" s="301">
        <v>0</v>
      </c>
      <c r="F34" s="149">
        <v>0</v>
      </c>
      <c r="G34" s="301">
        <v>0</v>
      </c>
      <c r="H34" s="149">
        <v>0</v>
      </c>
      <c r="I34" s="301">
        <v>0</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0</v>
      </c>
      <c r="E36" s="303">
        <v>0</v>
      </c>
      <c r="F36" s="151">
        <v>0</v>
      </c>
      <c r="G36" s="303">
        <v>0</v>
      </c>
      <c r="H36" s="151">
        <v>0</v>
      </c>
      <c r="I36" s="303">
        <v>0</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116</v>
      </c>
      <c r="C39" s="356"/>
      <c r="D39" s="152">
        <f t="shared" ref="D39:I39" si="3">IF(D34=0,0,ROUND(100*D38/D34,1))</f>
        <v>0</v>
      </c>
      <c r="E39" s="304">
        <f t="shared" si="3"/>
        <v>0</v>
      </c>
      <c r="F39" s="152">
        <f t="shared" si="3"/>
        <v>0</v>
      </c>
      <c r="G39" s="304">
        <f t="shared" si="3"/>
        <v>0</v>
      </c>
      <c r="H39" s="152">
        <f t="shared" si="3"/>
        <v>0</v>
      </c>
      <c r="I39" s="304">
        <f t="shared" si="3"/>
        <v>0</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20.100000000000001" customHeight="1">
      <c r="A44" s="174"/>
      <c r="B44" s="12"/>
      <c r="C44" s="12"/>
      <c r="I44" s="12"/>
      <c r="J44"/>
    </row>
    <row r="45" spans="1:10" s="115" customFormat="1" ht="13.95"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Q3 2020</v>
      </c>
      <c r="E46" s="300" t="str">
        <f>AktQuartKurz &amp; " " &amp; (AktJahr-1)</f>
        <v>Q3 2019</v>
      </c>
      <c r="F46" s="20" t="str">
        <f>D46</f>
        <v>Q3 2020</v>
      </c>
      <c r="G46" s="300" t="str">
        <f>E46</f>
        <v>Q3 2019</v>
      </c>
      <c r="H46" s="20" t="str">
        <f>D46</f>
        <v>Q3 2020</v>
      </c>
      <c r="I46" s="300" t="str">
        <f>E46</f>
        <v>Q3 2019</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5"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Q3 2020</v>
      </c>
      <c r="E59" s="300" t="str">
        <f>AktQuartKurz &amp; " " &amp; (AktJahr-1)</f>
        <v>Q3 2019</v>
      </c>
      <c r="F59" s="20" t="str">
        <f>D59</f>
        <v>Q3 2020</v>
      </c>
      <c r="G59" s="300" t="str">
        <f>E59</f>
        <v>Q3 2019</v>
      </c>
      <c r="H59" s="20" t="str">
        <f>D59</f>
        <v>Q3 2020</v>
      </c>
      <c r="I59" s="300" t="str">
        <f>E59</f>
        <v>Q3 2019</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9" customWidth="1"/>
    <col min="8" max="8" width="19.554687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Q3 2020</v>
      </c>
      <c r="D5" s="219"/>
      <c r="E5" s="219"/>
      <c r="F5" s="219"/>
      <c r="G5" s="219"/>
      <c r="H5" s="219"/>
    </row>
    <row r="6" spans="2:8">
      <c r="C6" s="219"/>
      <c r="D6" s="219"/>
      <c r="E6" s="219"/>
      <c r="F6" s="219"/>
      <c r="G6" s="219"/>
      <c r="H6" s="219"/>
    </row>
    <row r="7" spans="2:8" ht="16.2">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 customHeight="1">
      <c r="C11" s="229"/>
      <c r="D11" s="229"/>
      <c r="E11" s="230"/>
      <c r="F11" s="386"/>
      <c r="G11" s="390"/>
      <c r="H11" s="283" t="s">
        <v>213</v>
      </c>
    </row>
    <row r="12" spans="2:8">
      <c r="B12" s="273" t="s">
        <v>154</v>
      </c>
      <c r="C12" s="233" t="s">
        <v>155</v>
      </c>
      <c r="D12" s="236" t="str">
        <f>AktQuartKurz</f>
        <v>Q3</v>
      </c>
      <c r="E12" s="200" t="str">
        <f>Einheit_Waehrung</f>
        <v>€ mn.</v>
      </c>
      <c r="F12" s="83" t="str">
        <f>E12</f>
        <v>€ mn.</v>
      </c>
      <c r="G12" s="83" t="str">
        <f>E12</f>
        <v>€ mn.</v>
      </c>
      <c r="H12" s="201" t="str">
        <f>E12</f>
        <v>€ mn.</v>
      </c>
    </row>
    <row r="13" spans="2:8">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2020</v>
      </c>
      <c r="E15" s="191">
        <v>0</v>
      </c>
      <c r="F15" s="168">
        <v>0</v>
      </c>
      <c r="G15" s="168">
        <v>0</v>
      </c>
      <c r="H15" s="192">
        <v>0</v>
      </c>
    </row>
    <row r="16" spans="2:8" s="146" customFormat="1">
      <c r="B16" s="234"/>
      <c r="C16" s="48"/>
      <c r="D16" s="48" t="str">
        <f>$D$14</f>
        <v>Jahr 2019</v>
      </c>
      <c r="E16" s="193">
        <v>0</v>
      </c>
      <c r="F16" s="172">
        <v>0</v>
      </c>
      <c r="G16" s="172">
        <v>0</v>
      </c>
      <c r="H16" s="194">
        <v>0</v>
      </c>
    </row>
    <row r="17" spans="2:8">
      <c r="B17" s="235" t="s">
        <v>36</v>
      </c>
      <c r="C17" s="64" t="s">
        <v>158</v>
      </c>
      <c r="D17" s="39" t="str">
        <f>$D$13</f>
        <v>Jahr 2020</v>
      </c>
      <c r="E17" s="191">
        <v>0</v>
      </c>
      <c r="F17" s="168">
        <v>0</v>
      </c>
      <c r="G17" s="168">
        <v>0</v>
      </c>
      <c r="H17" s="192">
        <v>0</v>
      </c>
    </row>
    <row r="18" spans="2:8" s="146" customFormat="1">
      <c r="B18" s="234"/>
      <c r="C18" s="48"/>
      <c r="D18" s="48" t="str">
        <f>$D$14</f>
        <v>Jahr 2019</v>
      </c>
      <c r="E18" s="193">
        <v>0</v>
      </c>
      <c r="F18" s="172">
        <v>0</v>
      </c>
      <c r="G18" s="172">
        <v>0</v>
      </c>
      <c r="H18" s="194">
        <v>0</v>
      </c>
    </row>
    <row r="19" spans="2:8">
      <c r="B19" s="235" t="s">
        <v>24</v>
      </c>
      <c r="C19" s="64" t="s">
        <v>159</v>
      </c>
      <c r="D19" s="39" t="str">
        <f>$D$13</f>
        <v>Jahr 2020</v>
      </c>
      <c r="E19" s="191">
        <v>0</v>
      </c>
      <c r="F19" s="168">
        <v>0</v>
      </c>
      <c r="G19" s="168">
        <v>0</v>
      </c>
      <c r="H19" s="192">
        <v>0</v>
      </c>
    </row>
    <row r="20" spans="2:8" s="146" customFormat="1">
      <c r="B20" s="234"/>
      <c r="C20" s="48"/>
      <c r="D20" s="48" t="str">
        <f>$D$14</f>
        <v>Jahr 2019</v>
      </c>
      <c r="E20" s="193">
        <v>0</v>
      </c>
      <c r="F20" s="172">
        <v>0</v>
      </c>
      <c r="G20" s="172">
        <v>0</v>
      </c>
      <c r="H20" s="194">
        <v>0</v>
      </c>
    </row>
    <row r="21" spans="2:8">
      <c r="B21" s="235" t="s">
        <v>30</v>
      </c>
      <c r="C21" s="64" t="s">
        <v>160</v>
      </c>
      <c r="D21" s="39" t="str">
        <f>$D$13</f>
        <v>Jahr 2020</v>
      </c>
      <c r="E21" s="191">
        <v>0</v>
      </c>
      <c r="F21" s="168">
        <v>0</v>
      </c>
      <c r="G21" s="168">
        <v>0</v>
      </c>
      <c r="H21" s="192">
        <v>0</v>
      </c>
    </row>
    <row r="22" spans="2:8" s="146" customFormat="1">
      <c r="B22" s="234"/>
      <c r="C22" s="48"/>
      <c r="D22" s="48" t="str">
        <f>$D$14</f>
        <v>Jahr 2019</v>
      </c>
      <c r="E22" s="193">
        <v>0</v>
      </c>
      <c r="F22" s="172">
        <v>0</v>
      </c>
      <c r="G22" s="172">
        <v>0</v>
      </c>
      <c r="H22" s="194">
        <v>0</v>
      </c>
    </row>
    <row r="23" spans="2:8">
      <c r="B23" s="235" t="s">
        <v>29</v>
      </c>
      <c r="C23" s="64" t="s">
        <v>161</v>
      </c>
      <c r="D23" s="39" t="str">
        <f>$D$13</f>
        <v>Jahr 2020</v>
      </c>
      <c r="E23" s="191">
        <v>0</v>
      </c>
      <c r="F23" s="168">
        <v>0</v>
      </c>
      <c r="G23" s="168">
        <v>0</v>
      </c>
      <c r="H23" s="192">
        <v>0</v>
      </c>
    </row>
    <row r="24" spans="2:8" s="146" customFormat="1">
      <c r="B24" s="234"/>
      <c r="C24" s="48"/>
      <c r="D24" s="48" t="str">
        <f>$D$14</f>
        <v>Jahr 2019</v>
      </c>
      <c r="E24" s="193">
        <v>0</v>
      </c>
      <c r="F24" s="172">
        <v>0</v>
      </c>
      <c r="G24" s="172">
        <v>0</v>
      </c>
      <c r="H24" s="194">
        <v>0</v>
      </c>
    </row>
    <row r="25" spans="2:8">
      <c r="B25" s="235" t="s">
        <v>42</v>
      </c>
      <c r="C25" s="64" t="s">
        <v>162</v>
      </c>
      <c r="D25" s="39" t="str">
        <f>$D$13</f>
        <v>Jahr 2020</v>
      </c>
      <c r="E25" s="191">
        <v>0</v>
      </c>
      <c r="F25" s="168">
        <v>0</v>
      </c>
      <c r="G25" s="168">
        <v>0</v>
      </c>
      <c r="H25" s="192">
        <v>0</v>
      </c>
    </row>
    <row r="26" spans="2:8" s="146" customFormat="1">
      <c r="B26" s="234"/>
      <c r="C26" s="48"/>
      <c r="D26" s="48" t="str">
        <f>$D$14</f>
        <v>Jahr 2019</v>
      </c>
      <c r="E26" s="193">
        <v>0</v>
      </c>
      <c r="F26" s="172">
        <v>0</v>
      </c>
      <c r="G26" s="172">
        <v>0</v>
      </c>
      <c r="H26" s="194">
        <v>0</v>
      </c>
    </row>
    <row r="27" spans="2:8">
      <c r="B27" s="234" t="s">
        <v>31</v>
      </c>
      <c r="C27" s="64" t="s">
        <v>163</v>
      </c>
      <c r="D27" s="39" t="str">
        <f>$D$13</f>
        <v>Jahr 2020</v>
      </c>
      <c r="E27" s="191">
        <v>0</v>
      </c>
      <c r="F27" s="168">
        <v>0</v>
      </c>
      <c r="G27" s="168">
        <v>0</v>
      </c>
      <c r="H27" s="192">
        <v>0</v>
      </c>
    </row>
    <row r="28" spans="2:8" s="146" customFormat="1">
      <c r="B28" s="234"/>
      <c r="C28" s="48"/>
      <c r="D28" s="48" t="str">
        <f>$D$14</f>
        <v>Jahr 2019</v>
      </c>
      <c r="E28" s="193">
        <v>0</v>
      </c>
      <c r="F28" s="172">
        <v>0</v>
      </c>
      <c r="G28" s="172">
        <v>0</v>
      </c>
      <c r="H28" s="194">
        <v>0</v>
      </c>
    </row>
    <row r="29" spans="2:8">
      <c r="B29" s="234" t="s">
        <v>32</v>
      </c>
      <c r="C29" s="64" t="s">
        <v>164</v>
      </c>
      <c r="D29" s="39" t="str">
        <f>$D$13</f>
        <v>Jahr 2020</v>
      </c>
      <c r="E29" s="191">
        <v>0</v>
      </c>
      <c r="F29" s="168">
        <v>0</v>
      </c>
      <c r="G29" s="168">
        <v>0</v>
      </c>
      <c r="H29" s="192">
        <v>0</v>
      </c>
    </row>
    <row r="30" spans="2:8" s="146" customFormat="1">
      <c r="B30" s="234"/>
      <c r="C30" s="48"/>
      <c r="D30" s="48" t="str">
        <f>$D$14</f>
        <v>Jahr 2019</v>
      </c>
      <c r="E30" s="193">
        <v>0</v>
      </c>
      <c r="F30" s="172">
        <v>0</v>
      </c>
      <c r="G30" s="172">
        <v>0</v>
      </c>
      <c r="H30" s="194">
        <v>0</v>
      </c>
    </row>
    <row r="31" spans="2:8">
      <c r="B31" s="234" t="s">
        <v>13</v>
      </c>
      <c r="C31" s="64" t="s">
        <v>165</v>
      </c>
      <c r="D31" s="39" t="str">
        <f>$D$13</f>
        <v>Jahr 2020</v>
      </c>
      <c r="E31" s="191">
        <v>0</v>
      </c>
      <c r="F31" s="168">
        <v>0</v>
      </c>
      <c r="G31" s="168">
        <v>0</v>
      </c>
      <c r="H31" s="192">
        <v>0</v>
      </c>
    </row>
    <row r="32" spans="2:8" s="146" customFormat="1">
      <c r="B32" s="234"/>
      <c r="C32" s="48"/>
      <c r="D32" s="48" t="str">
        <f>$D$14</f>
        <v>Jahr 2019</v>
      </c>
      <c r="E32" s="193">
        <v>0</v>
      </c>
      <c r="F32" s="172">
        <v>0</v>
      </c>
      <c r="G32" s="172">
        <v>0</v>
      </c>
      <c r="H32" s="194">
        <v>0</v>
      </c>
    </row>
    <row r="33" spans="2:8">
      <c r="B33" s="234" t="s">
        <v>14</v>
      </c>
      <c r="C33" s="64" t="s">
        <v>166</v>
      </c>
      <c r="D33" s="39" t="str">
        <f>$D$13</f>
        <v>Jahr 2020</v>
      </c>
      <c r="E33" s="191">
        <v>0</v>
      </c>
      <c r="F33" s="168">
        <v>0</v>
      </c>
      <c r="G33" s="168">
        <v>0</v>
      </c>
      <c r="H33" s="192">
        <v>0</v>
      </c>
    </row>
    <row r="34" spans="2:8" s="146" customFormat="1">
      <c r="B34" s="234"/>
      <c r="C34" s="48"/>
      <c r="D34" s="48" t="str">
        <f>$D$14</f>
        <v>Jahr 2019</v>
      </c>
      <c r="E34" s="193">
        <v>0</v>
      </c>
      <c r="F34" s="172">
        <v>0</v>
      </c>
      <c r="G34" s="172">
        <v>0</v>
      </c>
      <c r="H34" s="194">
        <v>0</v>
      </c>
    </row>
    <row r="35" spans="2:8">
      <c r="B35" s="234" t="s">
        <v>15</v>
      </c>
      <c r="C35" s="64" t="s">
        <v>167</v>
      </c>
      <c r="D35" s="39" t="str">
        <f>$D$13</f>
        <v>Jahr 2020</v>
      </c>
      <c r="E35" s="191">
        <v>0</v>
      </c>
      <c r="F35" s="168">
        <v>0</v>
      </c>
      <c r="G35" s="168">
        <v>0</v>
      </c>
      <c r="H35" s="192">
        <v>0</v>
      </c>
    </row>
    <row r="36" spans="2:8" s="146" customFormat="1">
      <c r="B36" s="234"/>
      <c r="C36" s="48"/>
      <c r="D36" s="48" t="str">
        <f>$D$14</f>
        <v>Jahr 2019</v>
      </c>
      <c r="E36" s="193">
        <v>0</v>
      </c>
      <c r="F36" s="172">
        <v>0</v>
      </c>
      <c r="G36" s="172">
        <v>0</v>
      </c>
      <c r="H36" s="194">
        <v>0</v>
      </c>
    </row>
    <row r="37" spans="2:8">
      <c r="B37" s="234" t="s">
        <v>25</v>
      </c>
      <c r="C37" s="64" t="s">
        <v>168</v>
      </c>
      <c r="D37" s="39" t="str">
        <f>$D$13</f>
        <v>Jahr 2020</v>
      </c>
      <c r="E37" s="191">
        <v>0</v>
      </c>
      <c r="F37" s="168">
        <v>0</v>
      </c>
      <c r="G37" s="168">
        <v>0</v>
      </c>
      <c r="H37" s="192">
        <v>0</v>
      </c>
    </row>
    <row r="38" spans="2:8" s="146" customFormat="1">
      <c r="B38" s="234"/>
      <c r="C38" s="48"/>
      <c r="D38" s="48" t="str">
        <f>$D$14</f>
        <v>Jahr 2019</v>
      </c>
      <c r="E38" s="193">
        <v>0</v>
      </c>
      <c r="F38" s="172">
        <v>0</v>
      </c>
      <c r="G38" s="172">
        <v>0</v>
      </c>
      <c r="H38" s="194">
        <v>0</v>
      </c>
    </row>
    <row r="39" spans="2:8">
      <c r="B39" s="234" t="s">
        <v>43</v>
      </c>
      <c r="C39" s="64" t="s">
        <v>169</v>
      </c>
      <c r="D39" s="39" t="str">
        <f>$D$13</f>
        <v>Jahr 2020</v>
      </c>
      <c r="E39" s="191">
        <v>0</v>
      </c>
      <c r="F39" s="168">
        <v>0</v>
      </c>
      <c r="G39" s="168">
        <v>0</v>
      </c>
      <c r="H39" s="192">
        <v>0</v>
      </c>
    </row>
    <row r="40" spans="2:8" s="146" customFormat="1">
      <c r="B40" s="234"/>
      <c r="C40" s="48"/>
      <c r="D40" s="48" t="str">
        <f>$D$14</f>
        <v>Jahr 2019</v>
      </c>
      <c r="E40" s="193">
        <v>0</v>
      </c>
      <c r="F40" s="172">
        <v>0</v>
      </c>
      <c r="G40" s="172">
        <v>0</v>
      </c>
      <c r="H40" s="194">
        <v>0</v>
      </c>
    </row>
    <row r="41" spans="2:8">
      <c r="B41" s="234" t="s">
        <v>16</v>
      </c>
      <c r="C41" s="64" t="s">
        <v>170</v>
      </c>
      <c r="D41" s="39" t="str">
        <f>$D$13</f>
        <v>Jahr 2020</v>
      </c>
      <c r="E41" s="191">
        <v>0</v>
      </c>
      <c r="F41" s="168">
        <v>0</v>
      </c>
      <c r="G41" s="168">
        <v>0</v>
      </c>
      <c r="H41" s="192">
        <v>0</v>
      </c>
    </row>
    <row r="42" spans="2:8" s="146" customFormat="1">
      <c r="B42" s="234"/>
      <c r="C42" s="48"/>
      <c r="D42" s="48" t="str">
        <f>$D$14</f>
        <v>Jahr 2019</v>
      </c>
      <c r="E42" s="193">
        <v>0</v>
      </c>
      <c r="F42" s="172">
        <v>0</v>
      </c>
      <c r="G42" s="172">
        <v>0</v>
      </c>
      <c r="H42" s="194">
        <v>0</v>
      </c>
    </row>
    <row r="43" spans="2:8">
      <c r="B43" s="234" t="s">
        <v>26</v>
      </c>
      <c r="C43" s="64" t="s">
        <v>171</v>
      </c>
      <c r="D43" s="39" t="str">
        <f>$D$13</f>
        <v>Jahr 2020</v>
      </c>
      <c r="E43" s="191">
        <v>0</v>
      </c>
      <c r="F43" s="168">
        <v>0</v>
      </c>
      <c r="G43" s="168">
        <v>0</v>
      </c>
      <c r="H43" s="192">
        <v>0</v>
      </c>
    </row>
    <row r="44" spans="2:8" s="146" customFormat="1">
      <c r="B44" s="234"/>
      <c r="C44" s="48"/>
      <c r="D44" s="48" t="str">
        <f>$D$14</f>
        <v>Jahr 2019</v>
      </c>
      <c r="E44" s="193">
        <v>0</v>
      </c>
      <c r="F44" s="172">
        <v>0</v>
      </c>
      <c r="G44" s="172">
        <v>0</v>
      </c>
      <c r="H44" s="194">
        <v>0</v>
      </c>
    </row>
    <row r="45" spans="2:8">
      <c r="B45" s="234" t="s">
        <v>33</v>
      </c>
      <c r="C45" s="64" t="s">
        <v>172</v>
      </c>
      <c r="D45" s="39" t="str">
        <f>$D$13</f>
        <v>Jahr 2020</v>
      </c>
      <c r="E45" s="191">
        <v>0</v>
      </c>
      <c r="F45" s="168">
        <v>0</v>
      </c>
      <c r="G45" s="168">
        <v>0</v>
      </c>
      <c r="H45" s="192">
        <v>0</v>
      </c>
    </row>
    <row r="46" spans="2:8" s="146" customFormat="1">
      <c r="B46" s="234"/>
      <c r="C46" s="48"/>
      <c r="D46" s="48" t="str">
        <f>$D$14</f>
        <v>Jahr 2019</v>
      </c>
      <c r="E46" s="193">
        <v>0</v>
      </c>
      <c r="F46" s="172">
        <v>0</v>
      </c>
      <c r="G46" s="172">
        <v>0</v>
      </c>
      <c r="H46" s="194">
        <v>0</v>
      </c>
    </row>
    <row r="47" spans="2:8">
      <c r="B47" s="234" t="s">
        <v>34</v>
      </c>
      <c r="C47" s="64" t="s">
        <v>173</v>
      </c>
      <c r="D47" s="39" t="str">
        <f>$D$13</f>
        <v>Jahr 2020</v>
      </c>
      <c r="E47" s="191">
        <v>0</v>
      </c>
      <c r="F47" s="168">
        <v>0</v>
      </c>
      <c r="G47" s="168">
        <v>0</v>
      </c>
      <c r="H47" s="192">
        <v>0</v>
      </c>
    </row>
    <row r="48" spans="2:8" s="146" customFormat="1">
      <c r="B48" s="234"/>
      <c r="C48" s="48"/>
      <c r="D48" s="48" t="str">
        <f>$D$14</f>
        <v>Jahr 2019</v>
      </c>
      <c r="E48" s="193">
        <v>0</v>
      </c>
      <c r="F48" s="172">
        <v>0</v>
      </c>
      <c r="G48" s="172">
        <v>0</v>
      </c>
      <c r="H48" s="194">
        <v>0</v>
      </c>
    </row>
    <row r="49" spans="2:8">
      <c r="B49" s="234" t="s">
        <v>35</v>
      </c>
      <c r="C49" s="64" t="s">
        <v>174</v>
      </c>
      <c r="D49" s="39" t="str">
        <f>$D$13</f>
        <v>Jahr 2020</v>
      </c>
      <c r="E49" s="191">
        <v>0</v>
      </c>
      <c r="F49" s="168">
        <v>0</v>
      </c>
      <c r="G49" s="168">
        <v>0</v>
      </c>
      <c r="H49" s="192">
        <v>0</v>
      </c>
    </row>
    <row r="50" spans="2:8" s="146" customFormat="1">
      <c r="B50" s="234"/>
      <c r="C50" s="48"/>
      <c r="D50" s="48" t="str">
        <f>$D$14</f>
        <v>Jahr 2019</v>
      </c>
      <c r="E50" s="193">
        <v>0</v>
      </c>
      <c r="F50" s="172">
        <v>0</v>
      </c>
      <c r="G50" s="172">
        <v>0</v>
      </c>
      <c r="H50" s="194">
        <v>0</v>
      </c>
    </row>
    <row r="51" spans="2:8">
      <c r="B51" s="234" t="s">
        <v>27</v>
      </c>
      <c r="C51" s="64" t="s">
        <v>1</v>
      </c>
      <c r="D51" s="39" t="str">
        <f>$D$13</f>
        <v>Jahr 2020</v>
      </c>
      <c r="E51" s="191">
        <v>0</v>
      </c>
      <c r="F51" s="168">
        <v>0</v>
      </c>
      <c r="G51" s="168">
        <v>0</v>
      </c>
      <c r="H51" s="192">
        <v>0</v>
      </c>
    </row>
    <row r="52" spans="2:8" s="146" customFormat="1">
      <c r="B52" s="234"/>
      <c r="C52" s="48"/>
      <c r="D52" s="48" t="str">
        <f>$D$14</f>
        <v>Jahr 2019</v>
      </c>
      <c r="E52" s="193">
        <v>0</v>
      </c>
      <c r="F52" s="172">
        <v>0</v>
      </c>
      <c r="G52" s="172">
        <v>0</v>
      </c>
      <c r="H52" s="194">
        <v>0</v>
      </c>
    </row>
    <row r="53" spans="2:8">
      <c r="B53" s="234" t="s">
        <v>18</v>
      </c>
      <c r="C53" s="64" t="s">
        <v>175</v>
      </c>
      <c r="D53" s="39" t="str">
        <f>$D$13</f>
        <v>Jahr 2020</v>
      </c>
      <c r="E53" s="191">
        <v>0</v>
      </c>
      <c r="F53" s="168">
        <v>0</v>
      </c>
      <c r="G53" s="168">
        <v>0</v>
      </c>
      <c r="H53" s="192">
        <v>0</v>
      </c>
    </row>
    <row r="54" spans="2:8" s="146" customFormat="1">
      <c r="B54" s="234"/>
      <c r="C54" s="48"/>
      <c r="D54" s="48" t="str">
        <f>$D$14</f>
        <v>Jahr 2019</v>
      </c>
      <c r="E54" s="193">
        <v>0</v>
      </c>
      <c r="F54" s="172">
        <v>0</v>
      </c>
      <c r="G54" s="172">
        <v>0</v>
      </c>
      <c r="H54" s="194">
        <v>0</v>
      </c>
    </row>
    <row r="55" spans="2:8">
      <c r="B55" s="234" t="s">
        <v>37</v>
      </c>
      <c r="C55" s="64" t="s">
        <v>176</v>
      </c>
      <c r="D55" s="39" t="str">
        <f>$D$13</f>
        <v>Jahr 2020</v>
      </c>
      <c r="E55" s="191">
        <v>0</v>
      </c>
      <c r="F55" s="168">
        <v>0</v>
      </c>
      <c r="G55" s="168">
        <v>0</v>
      </c>
      <c r="H55" s="192">
        <v>0</v>
      </c>
    </row>
    <row r="56" spans="2:8" s="146" customFormat="1">
      <c r="B56" s="234"/>
      <c r="C56" s="48"/>
      <c r="D56" s="48" t="str">
        <f>$D$14</f>
        <v>Jahr 2019</v>
      </c>
      <c r="E56" s="193">
        <v>0</v>
      </c>
      <c r="F56" s="172">
        <v>0</v>
      </c>
      <c r="G56" s="172">
        <v>0</v>
      </c>
      <c r="H56" s="194">
        <v>0</v>
      </c>
    </row>
    <row r="57" spans="2:8">
      <c r="B57" s="234" t="s">
        <v>28</v>
      </c>
      <c r="C57" s="64" t="s">
        <v>2</v>
      </c>
      <c r="D57" s="39" t="str">
        <f>$D$13</f>
        <v>Jahr 2020</v>
      </c>
      <c r="E57" s="191">
        <v>0</v>
      </c>
      <c r="F57" s="168">
        <v>0</v>
      </c>
      <c r="G57" s="168">
        <v>0</v>
      </c>
      <c r="H57" s="192">
        <v>0</v>
      </c>
    </row>
    <row r="58" spans="2:8" s="146" customFormat="1">
      <c r="B58" s="234"/>
      <c r="C58" s="48"/>
      <c r="D58" s="48" t="str">
        <f>$D$14</f>
        <v>Jahr 2019</v>
      </c>
      <c r="E58" s="193">
        <v>0</v>
      </c>
      <c r="F58" s="172">
        <v>0</v>
      </c>
      <c r="G58" s="172">
        <v>0</v>
      </c>
      <c r="H58" s="194">
        <v>0</v>
      </c>
    </row>
    <row r="59" spans="2:8">
      <c r="B59" s="234" t="s">
        <v>38</v>
      </c>
      <c r="C59" s="64" t="s">
        <v>177</v>
      </c>
      <c r="D59" s="39" t="str">
        <f>$D$13</f>
        <v>Jahr 2020</v>
      </c>
      <c r="E59" s="191">
        <v>0</v>
      </c>
      <c r="F59" s="168">
        <v>0</v>
      </c>
      <c r="G59" s="168">
        <v>0</v>
      </c>
      <c r="H59" s="192">
        <v>0</v>
      </c>
    </row>
    <row r="60" spans="2:8" s="146" customFormat="1">
      <c r="B60" s="234"/>
      <c r="C60" s="48"/>
      <c r="D60" s="48" t="str">
        <f>$D$14</f>
        <v>Jahr 2019</v>
      </c>
      <c r="E60" s="193">
        <v>0</v>
      </c>
      <c r="F60" s="172">
        <v>0</v>
      </c>
      <c r="G60" s="172">
        <v>0</v>
      </c>
      <c r="H60" s="194">
        <v>0</v>
      </c>
    </row>
    <row r="61" spans="2:8">
      <c r="B61" s="234" t="s">
        <v>40</v>
      </c>
      <c r="C61" s="64" t="s">
        <v>178</v>
      </c>
      <c r="D61" s="39" t="str">
        <f>$D$13</f>
        <v>Jahr 2020</v>
      </c>
      <c r="E61" s="191">
        <v>0</v>
      </c>
      <c r="F61" s="168">
        <v>0</v>
      </c>
      <c r="G61" s="168">
        <v>0</v>
      </c>
      <c r="H61" s="192">
        <v>0</v>
      </c>
    </row>
    <row r="62" spans="2:8" s="146" customFormat="1">
      <c r="B62" s="234"/>
      <c r="C62" s="48"/>
      <c r="D62" s="48" t="str">
        <f>$D$14</f>
        <v>Jahr 2019</v>
      </c>
      <c r="E62" s="193">
        <v>0</v>
      </c>
      <c r="F62" s="172">
        <v>0</v>
      </c>
      <c r="G62" s="172">
        <v>0</v>
      </c>
      <c r="H62" s="194">
        <v>0</v>
      </c>
    </row>
    <row r="63" spans="2:8">
      <c r="B63" s="234" t="s">
        <v>41</v>
      </c>
      <c r="C63" s="64" t="s">
        <v>179</v>
      </c>
      <c r="D63" s="39" t="str">
        <f>$D$13</f>
        <v>Jahr 2020</v>
      </c>
      <c r="E63" s="191">
        <v>0</v>
      </c>
      <c r="F63" s="168">
        <v>0</v>
      </c>
      <c r="G63" s="168">
        <v>0</v>
      </c>
      <c r="H63" s="192">
        <v>0</v>
      </c>
    </row>
    <row r="64" spans="2:8" s="146" customFormat="1">
      <c r="B64" s="234"/>
      <c r="C64" s="48"/>
      <c r="D64" s="48" t="str">
        <f>$D$14</f>
        <v>Jahr 2019</v>
      </c>
      <c r="E64" s="193">
        <v>0</v>
      </c>
      <c r="F64" s="172">
        <v>0</v>
      </c>
      <c r="G64" s="172">
        <v>0</v>
      </c>
      <c r="H64" s="194">
        <v>0</v>
      </c>
    </row>
    <row r="65" spans="2:8">
      <c r="B65" s="234" t="s">
        <v>21</v>
      </c>
      <c r="C65" s="64" t="s">
        <v>180</v>
      </c>
      <c r="D65" s="39" t="str">
        <f>$D$13</f>
        <v>Jahr 2020</v>
      </c>
      <c r="E65" s="191">
        <v>0</v>
      </c>
      <c r="F65" s="168">
        <v>0</v>
      </c>
      <c r="G65" s="168">
        <v>0</v>
      </c>
      <c r="H65" s="192">
        <v>0</v>
      </c>
    </row>
    <row r="66" spans="2:8" s="146" customFormat="1">
      <c r="B66" s="234"/>
      <c r="C66" s="48"/>
      <c r="D66" s="48" t="str">
        <f>$D$14</f>
        <v>Jahr 2019</v>
      </c>
      <c r="E66" s="193">
        <v>0</v>
      </c>
      <c r="F66" s="172">
        <v>0</v>
      </c>
      <c r="G66" s="172">
        <v>0</v>
      </c>
      <c r="H66" s="194">
        <v>0</v>
      </c>
    </row>
    <row r="67" spans="2:8">
      <c r="B67" s="234" t="s">
        <v>39</v>
      </c>
      <c r="C67" s="64" t="s">
        <v>181</v>
      </c>
      <c r="D67" s="39" t="str">
        <f>$D$13</f>
        <v>Jahr 2020</v>
      </c>
      <c r="E67" s="191">
        <v>0</v>
      </c>
      <c r="F67" s="168">
        <v>0</v>
      </c>
      <c r="G67" s="168">
        <v>0</v>
      </c>
      <c r="H67" s="192">
        <v>0</v>
      </c>
    </row>
    <row r="68" spans="2:8" s="146" customFormat="1">
      <c r="B68" s="234"/>
      <c r="C68" s="48"/>
      <c r="D68" s="48" t="str">
        <f>$D$14</f>
        <v>Jahr 2019</v>
      </c>
      <c r="E68" s="193">
        <v>0</v>
      </c>
      <c r="F68" s="172">
        <v>0</v>
      </c>
      <c r="G68" s="172">
        <v>0</v>
      </c>
      <c r="H68" s="194">
        <v>0</v>
      </c>
    </row>
    <row r="69" spans="2:8">
      <c r="B69" s="234" t="s">
        <v>17</v>
      </c>
      <c r="C69" s="64" t="s">
        <v>182</v>
      </c>
      <c r="D69" s="39" t="str">
        <f>$D$13</f>
        <v>Jahr 2020</v>
      </c>
      <c r="E69" s="191">
        <v>0</v>
      </c>
      <c r="F69" s="168">
        <v>0</v>
      </c>
      <c r="G69" s="168">
        <v>0</v>
      </c>
      <c r="H69" s="192">
        <v>0</v>
      </c>
    </row>
    <row r="70" spans="2:8" s="146" customFormat="1">
      <c r="B70" s="234"/>
      <c r="C70" s="48"/>
      <c r="D70" s="48" t="str">
        <f>$D$14</f>
        <v>Jahr 2019</v>
      </c>
      <c r="E70" s="193">
        <v>0</v>
      </c>
      <c r="F70" s="172">
        <v>0</v>
      </c>
      <c r="G70" s="172">
        <v>0</v>
      </c>
      <c r="H70" s="194">
        <v>0</v>
      </c>
    </row>
    <row r="71" spans="2:8">
      <c r="B71" s="234" t="s">
        <v>44</v>
      </c>
      <c r="C71" s="64" t="s">
        <v>183</v>
      </c>
      <c r="D71" s="39" t="str">
        <f>$D$13</f>
        <v>Jahr 2020</v>
      </c>
      <c r="E71" s="191">
        <v>0</v>
      </c>
      <c r="F71" s="168">
        <v>0</v>
      </c>
      <c r="G71" s="168">
        <v>0</v>
      </c>
      <c r="H71" s="192">
        <v>0</v>
      </c>
    </row>
    <row r="72" spans="2:8" s="146" customFormat="1">
      <c r="B72" s="234"/>
      <c r="C72" s="48"/>
      <c r="D72" s="48" t="str">
        <f>$D$14</f>
        <v>Jahr 2019</v>
      </c>
      <c r="E72" s="193">
        <v>0</v>
      </c>
      <c r="F72" s="172">
        <v>0</v>
      </c>
      <c r="G72" s="172">
        <v>0</v>
      </c>
      <c r="H72" s="194">
        <v>0</v>
      </c>
    </row>
    <row r="73" spans="2:8">
      <c r="B73" s="234" t="s">
        <v>46</v>
      </c>
      <c r="C73" s="64" t="s">
        <v>8</v>
      </c>
      <c r="D73" s="39" t="str">
        <f>$D$13</f>
        <v>Jahr 2020</v>
      </c>
      <c r="E73" s="191">
        <v>0</v>
      </c>
      <c r="F73" s="168">
        <v>0</v>
      </c>
      <c r="G73" s="168">
        <v>0</v>
      </c>
      <c r="H73" s="192">
        <v>0</v>
      </c>
    </row>
    <row r="74" spans="2:8" s="146" customFormat="1">
      <c r="B74" s="234"/>
      <c r="C74" s="48"/>
      <c r="D74" s="48" t="str">
        <f>$D$14</f>
        <v>Jahr 2019</v>
      </c>
      <c r="E74" s="193">
        <v>0</v>
      </c>
      <c r="F74" s="172">
        <v>0</v>
      </c>
      <c r="G74" s="172">
        <v>0</v>
      </c>
      <c r="H74" s="194">
        <v>0</v>
      </c>
    </row>
    <row r="75" spans="2:8">
      <c r="B75" s="234" t="s">
        <v>45</v>
      </c>
      <c r="C75" s="64" t="s">
        <v>3</v>
      </c>
      <c r="D75" s="39" t="str">
        <f>$D$13</f>
        <v>Jahr 2020</v>
      </c>
      <c r="E75" s="191">
        <v>0</v>
      </c>
      <c r="F75" s="168">
        <v>0</v>
      </c>
      <c r="G75" s="168">
        <v>0</v>
      </c>
      <c r="H75" s="192">
        <v>0</v>
      </c>
    </row>
    <row r="76" spans="2:8" s="146" customFormat="1">
      <c r="B76" s="234"/>
      <c r="C76" s="48"/>
      <c r="D76" s="48" t="str">
        <f>$D$14</f>
        <v>Jahr 2019</v>
      </c>
      <c r="E76" s="193">
        <v>0</v>
      </c>
      <c r="F76" s="172">
        <v>0</v>
      </c>
      <c r="G76" s="172">
        <v>0</v>
      </c>
      <c r="H76" s="194">
        <v>0</v>
      </c>
    </row>
    <row r="77" spans="2:8">
      <c r="B77" s="234" t="s">
        <v>19</v>
      </c>
      <c r="C77" s="64" t="s">
        <v>184</v>
      </c>
      <c r="D77" s="39" t="str">
        <f>$D$13</f>
        <v>Jahr 2020</v>
      </c>
      <c r="E77" s="191">
        <v>0</v>
      </c>
      <c r="F77" s="168">
        <v>0</v>
      </c>
      <c r="G77" s="168">
        <v>0</v>
      </c>
      <c r="H77" s="192">
        <v>0</v>
      </c>
    </row>
    <row r="78" spans="2:8" s="146" customFormat="1">
      <c r="B78" s="234"/>
      <c r="C78" s="48"/>
      <c r="D78" s="48" t="str">
        <f>$D$14</f>
        <v>Jahr 2019</v>
      </c>
      <c r="E78" s="193">
        <v>0</v>
      </c>
      <c r="F78" s="172">
        <v>0</v>
      </c>
      <c r="G78" s="172">
        <v>0</v>
      </c>
      <c r="H78" s="194">
        <v>0</v>
      </c>
    </row>
    <row r="79" spans="2:8">
      <c r="B79" s="234" t="s">
        <v>20</v>
      </c>
      <c r="C79" s="64" t="s">
        <v>185</v>
      </c>
      <c r="D79" s="39" t="str">
        <f>$D$13</f>
        <v>Jahr 2020</v>
      </c>
      <c r="E79" s="191">
        <v>0</v>
      </c>
      <c r="F79" s="168">
        <v>0</v>
      </c>
      <c r="G79" s="168">
        <v>0</v>
      </c>
      <c r="H79" s="192">
        <v>0</v>
      </c>
    </row>
    <row r="80" spans="2:8" s="146" customFormat="1">
      <c r="B80" s="234"/>
      <c r="C80" s="48"/>
      <c r="D80" s="48" t="str">
        <f>$D$14</f>
        <v>Jahr 2019</v>
      </c>
      <c r="E80" s="193">
        <v>0</v>
      </c>
      <c r="F80" s="172">
        <v>0</v>
      </c>
      <c r="G80" s="172">
        <v>0</v>
      </c>
      <c r="H80" s="194">
        <v>0</v>
      </c>
    </row>
    <row r="81" spans="2:8">
      <c r="B81" s="234" t="s">
        <v>22</v>
      </c>
      <c r="C81" s="64" t="s">
        <v>9</v>
      </c>
      <c r="D81" s="39" t="str">
        <f>$D$13</f>
        <v>Jahr 2020</v>
      </c>
      <c r="E81" s="191">
        <v>0</v>
      </c>
      <c r="F81" s="168">
        <v>0</v>
      </c>
      <c r="G81" s="168">
        <v>0</v>
      </c>
      <c r="H81" s="192">
        <v>0</v>
      </c>
    </row>
    <row r="82" spans="2:8" s="146" customFormat="1">
      <c r="B82" s="234"/>
      <c r="C82" s="48"/>
      <c r="D82" s="48" t="str">
        <f>$D$14</f>
        <v>Jahr 2019</v>
      </c>
      <c r="E82" s="193">
        <v>0</v>
      </c>
      <c r="F82" s="172">
        <v>0</v>
      </c>
      <c r="G82" s="172">
        <v>0</v>
      </c>
      <c r="H82" s="194">
        <v>0</v>
      </c>
    </row>
    <row r="83" spans="2:8">
      <c r="B83" s="234" t="s">
        <v>47</v>
      </c>
      <c r="C83" s="64" t="s">
        <v>186</v>
      </c>
      <c r="D83" s="39" t="str">
        <f>$D$13</f>
        <v>Jahr 2020</v>
      </c>
      <c r="E83" s="191">
        <v>0</v>
      </c>
      <c r="F83" s="168">
        <v>0</v>
      </c>
      <c r="G83" s="168">
        <v>0</v>
      </c>
      <c r="H83" s="192">
        <v>0</v>
      </c>
    </row>
    <row r="84" spans="2:8" s="146" customFormat="1">
      <c r="B84" s="234"/>
      <c r="C84" s="48"/>
      <c r="D84" s="48" t="str">
        <f>$D$14</f>
        <v>Jahr 2019</v>
      </c>
      <c r="E84" s="193">
        <v>0</v>
      </c>
      <c r="F84" s="172">
        <v>0</v>
      </c>
      <c r="G84" s="172">
        <v>0</v>
      </c>
      <c r="H84" s="194">
        <v>0</v>
      </c>
    </row>
    <row r="85" spans="2:8">
      <c r="B85" s="234" t="s">
        <v>48</v>
      </c>
      <c r="C85" s="64" t="s">
        <v>187</v>
      </c>
      <c r="D85" s="39" t="str">
        <f>$D$13</f>
        <v>Jahr 2020</v>
      </c>
      <c r="E85" s="191">
        <v>0</v>
      </c>
      <c r="F85" s="168">
        <v>0</v>
      </c>
      <c r="G85" s="168">
        <v>0</v>
      </c>
      <c r="H85" s="192">
        <v>0</v>
      </c>
    </row>
    <row r="86" spans="2:8" s="146" customFormat="1">
      <c r="B86" s="234"/>
      <c r="C86" s="48"/>
      <c r="D86" s="48" t="str">
        <f>$D$14</f>
        <v>Jahr 2019</v>
      </c>
      <c r="E86" s="193">
        <v>0</v>
      </c>
      <c r="F86" s="172">
        <v>0</v>
      </c>
      <c r="G86" s="172">
        <v>0</v>
      </c>
      <c r="H86" s="194">
        <v>0</v>
      </c>
    </row>
    <row r="87" spans="2:8">
      <c r="B87" s="234" t="s">
        <v>49</v>
      </c>
      <c r="C87" s="64" t="s">
        <v>188</v>
      </c>
      <c r="D87" s="39" t="str">
        <f>$D$13</f>
        <v>Jahr 2020</v>
      </c>
      <c r="E87" s="191">
        <v>0</v>
      </c>
      <c r="F87" s="168">
        <v>0</v>
      </c>
      <c r="G87" s="168">
        <v>0</v>
      </c>
      <c r="H87" s="192">
        <v>0</v>
      </c>
    </row>
    <row r="88" spans="2:8" s="146" customFormat="1">
      <c r="B88" s="254"/>
      <c r="C88" s="255"/>
      <c r="D88" s="255" t="str">
        <f>$D$14</f>
        <v>Jahr 2019</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Q3 2020</v>
      </c>
      <c r="D5" s="219"/>
      <c r="E5" s="219"/>
      <c r="F5" s="219"/>
      <c r="G5" s="219"/>
      <c r="H5" s="219"/>
      <c r="I5" s="219"/>
    </row>
    <row r="6" spans="2:9">
      <c r="C6" s="219"/>
      <c r="D6" s="219"/>
      <c r="E6" s="219"/>
      <c r="F6" s="219"/>
      <c r="G6" s="219"/>
      <c r="H6" s="219"/>
      <c r="I6" s="219"/>
    </row>
    <row r="7" spans="2:9" ht="16.2">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Q3 2020</v>
      </c>
      <c r="D5" s="219"/>
      <c r="E5" s="219"/>
      <c r="F5" s="219"/>
      <c r="G5" s="219"/>
      <c r="H5" s="219"/>
      <c r="I5" s="219"/>
    </row>
    <row r="6" spans="2:9">
      <c r="C6" s="219"/>
      <c r="D6" s="219"/>
      <c r="E6" s="219"/>
      <c r="F6" s="219"/>
      <c r="G6" s="219"/>
      <c r="H6" s="219"/>
      <c r="I6" s="219"/>
    </row>
    <row r="7" spans="2:9" ht="16.2">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Q3 2020</v>
      </c>
    </row>
    <row r="6" spans="1:5" ht="24.9" customHeight="1">
      <c r="A6" s="284"/>
      <c r="B6" s="202"/>
    </row>
    <row r="7" spans="1:5" ht="24.9" customHeight="1">
      <c r="A7" s="285">
        <v>0</v>
      </c>
      <c r="B7" s="347" t="s">
        <v>113</v>
      </c>
      <c r="C7" s="348"/>
      <c r="D7" s="348"/>
      <c r="E7" s="348"/>
    </row>
    <row r="8" spans="1:5" ht="13.8" thickBot="1">
      <c r="A8" s="285">
        <v>0</v>
      </c>
      <c r="B8" s="203"/>
      <c r="C8" s="204"/>
      <c r="D8" s="205" t="str">
        <f>AktQuartKurz &amp; " " &amp; AktJahr</f>
        <v>Q3 2020</v>
      </c>
      <c r="E8" s="206" t="str">
        <f>AktQuartKurz &amp; " " &amp; (AktJahr-1)</f>
        <v>Q3 2019</v>
      </c>
    </row>
    <row r="9" spans="1:5" ht="15.9" customHeight="1">
      <c r="A9" s="285">
        <v>0</v>
      </c>
      <c r="B9" s="349" t="s">
        <v>215</v>
      </c>
      <c r="C9" s="207" t="s">
        <v>120</v>
      </c>
      <c r="D9" s="208">
        <v>155</v>
      </c>
      <c r="E9" s="209">
        <v>135</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 customHeight="1">
      <c r="A12" s="285">
        <v>0</v>
      </c>
      <c r="B12" s="353" t="s">
        <v>115</v>
      </c>
      <c r="C12" s="211" t="s">
        <v>120</v>
      </c>
      <c r="D12" s="208">
        <v>307.7</v>
      </c>
      <c r="E12" s="209">
        <v>339.6</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96.19</v>
      </c>
      <c r="E16" s="215">
        <v>95.81</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4.96</v>
      </c>
      <c r="E28" s="215">
        <v>3.99</v>
      </c>
    </row>
    <row r="29" spans="1:5" ht="30" customHeight="1">
      <c r="A29" s="285">
        <v>0</v>
      </c>
      <c r="B29" s="281" t="s">
        <v>260</v>
      </c>
      <c r="C29" s="216" t="s">
        <v>102</v>
      </c>
      <c r="D29" s="214">
        <v>52.03</v>
      </c>
      <c r="E29" s="215">
        <v>52.79</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 customHeight="1">
      <c r="A32" s="285">
        <v>1</v>
      </c>
      <c r="B32" s="347" t="s">
        <v>121</v>
      </c>
      <c r="C32" s="348"/>
      <c r="D32" s="348"/>
      <c r="E32" s="348"/>
    </row>
    <row r="33" spans="1:5" ht="13.8" thickBot="1">
      <c r="A33" s="285">
        <v>1</v>
      </c>
      <c r="B33" s="203"/>
      <c r="C33" s="204"/>
      <c r="D33" s="205" t="str">
        <f>AktQuartKurz &amp; " " &amp; AktJahr</f>
        <v>Q3 2020</v>
      </c>
      <c r="E33" s="206" t="str">
        <f>AktQuartKurz &amp; " " &amp; (AktJahr-1)</f>
        <v>Q3 2019</v>
      </c>
    </row>
    <row r="34" spans="1:5" ht="15.9" customHeight="1">
      <c r="A34" s="285">
        <v>1</v>
      </c>
      <c r="B34" s="349" t="s">
        <v>215</v>
      </c>
      <c r="C34" s="249" t="s">
        <v>120</v>
      </c>
      <c r="D34" s="250">
        <v>0</v>
      </c>
      <c r="E34" s="251">
        <v>0</v>
      </c>
    </row>
    <row r="35" spans="1:5" ht="20.100000000000001" customHeight="1" thickBot="1">
      <c r="A35" s="285">
        <v>1</v>
      </c>
      <c r="B35" s="278" t="s">
        <v>216</v>
      </c>
      <c r="C35" s="210" t="s">
        <v>102</v>
      </c>
      <c r="D35" s="305">
        <v>0</v>
      </c>
      <c r="E35" s="306">
        <v>0</v>
      </c>
    </row>
    <row r="36" spans="1:5" ht="8.1" customHeight="1" thickBot="1">
      <c r="A36" s="285">
        <v>1</v>
      </c>
      <c r="B36" s="350"/>
      <c r="C36" s="351"/>
      <c r="D36" s="351"/>
      <c r="E36" s="352"/>
    </row>
    <row r="37" spans="1:5" ht="15.9" customHeight="1">
      <c r="A37" s="285">
        <v>1</v>
      </c>
      <c r="B37" s="353" t="s">
        <v>115</v>
      </c>
      <c r="C37" s="218" t="s">
        <v>120</v>
      </c>
      <c r="D37" s="250">
        <v>0</v>
      </c>
      <c r="E37" s="251">
        <v>0</v>
      </c>
    </row>
    <row r="38" spans="1:5" ht="15.9"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0</v>
      </c>
      <c r="E41" s="215">
        <v>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8"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8" hidden="1" thickBot="1">
      <c r="A55" s="284"/>
      <c r="B55" s="246"/>
      <c r="C55" s="210" t="s">
        <v>102</v>
      </c>
      <c r="D55" s="239">
        <v>0</v>
      </c>
      <c r="E55" s="240">
        <v>0</v>
      </c>
    </row>
    <row r="56" spans="1:5" ht="24.9" customHeight="1">
      <c r="A56" s="284"/>
    </row>
    <row r="57" spans="1:5" ht="24.9" customHeight="1">
      <c r="A57" s="285">
        <v>2</v>
      </c>
      <c r="B57" s="347" t="s">
        <v>122</v>
      </c>
      <c r="C57" s="348"/>
      <c r="D57" s="348"/>
      <c r="E57" s="348"/>
    </row>
    <row r="58" spans="1:5" ht="13.8" thickBot="1">
      <c r="A58" s="285">
        <v>2</v>
      </c>
      <c r="B58" s="203"/>
      <c r="C58" s="204"/>
      <c r="D58" s="205" t="str">
        <f>AktQuartKurz &amp; " " &amp; AktJahr</f>
        <v>Q3 2020</v>
      </c>
      <c r="E58" s="206" t="str">
        <f>AktQuartKurz &amp; " " &amp; (AktJahr-1)</f>
        <v>Q3 2019</v>
      </c>
    </row>
    <row r="59" spans="1:5" ht="15.9"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 customHeight="1">
      <c r="A62" s="285">
        <v>2</v>
      </c>
      <c r="B62" s="354" t="s">
        <v>115</v>
      </c>
      <c r="C62" s="218" t="s">
        <v>120</v>
      </c>
      <c r="D62" s="250">
        <v>0</v>
      </c>
      <c r="E62" s="251">
        <v>0</v>
      </c>
    </row>
    <row r="63" spans="1:5" ht="15.9"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8"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8" hidden="1" thickBot="1">
      <c r="A80" s="284"/>
      <c r="B80" s="246"/>
      <c r="C80" s="210" t="s">
        <v>102</v>
      </c>
      <c r="D80" s="239">
        <v>0</v>
      </c>
      <c r="E80" s="240">
        <v>0</v>
      </c>
    </row>
    <row r="81" spans="1:5" ht="24.9" customHeight="1">
      <c r="A81" s="284"/>
    </row>
    <row r="82" spans="1:5" ht="24.9" customHeight="1">
      <c r="A82" s="285">
        <v>3</v>
      </c>
      <c r="B82" s="347" t="s">
        <v>123</v>
      </c>
      <c r="C82" s="348"/>
      <c r="D82" s="348"/>
      <c r="E82" s="348"/>
    </row>
    <row r="83" spans="1:5" ht="13.8" thickBot="1">
      <c r="A83" s="285">
        <v>3</v>
      </c>
      <c r="B83" s="203"/>
      <c r="C83" s="204"/>
      <c r="D83" s="205" t="str">
        <f>AktQuartKurz &amp; " " &amp; AktJahr</f>
        <v>Q3 2020</v>
      </c>
      <c r="E83" s="206" t="str">
        <f>AktQuartKurz &amp; " " &amp; (AktJahr-1)</f>
        <v>Q3 2019</v>
      </c>
    </row>
    <row r="84" spans="1:5" ht="15.9"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 customHeight="1">
      <c r="A87" s="285">
        <v>3</v>
      </c>
      <c r="B87" s="353" t="s">
        <v>115</v>
      </c>
      <c r="C87" s="218" t="s">
        <v>120</v>
      </c>
      <c r="D87" s="250">
        <v>0</v>
      </c>
      <c r="E87" s="251">
        <v>0</v>
      </c>
    </row>
    <row r="88" spans="1:5" ht="15.9"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8"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8"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3.2"/>
  <cols>
    <col min="1" max="1" width="2.664062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9" customWidth="1"/>
    <col min="5" max="5" width="15.5546875" style="2" customWidth="1"/>
    <col min="6" max="6" width="56.33203125" style="2" customWidth="1"/>
    <col min="7" max="7" width="4.33203125" style="99"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44112</v>
      </c>
      <c r="D3" s="89"/>
      <c r="E3" s="93" t="s">
        <v>67</v>
      </c>
      <c r="F3" s="123" t="s">
        <v>247</v>
      </c>
      <c r="G3" s="91"/>
      <c r="H3" s="91"/>
      <c r="I3" s="136" t="s">
        <v>6</v>
      </c>
      <c r="J3" s="137"/>
    </row>
    <row r="4" spans="2:11">
      <c r="B4" s="88" t="s">
        <v>53</v>
      </c>
      <c r="C4" s="130">
        <v>2020</v>
      </c>
      <c r="D4" s="90"/>
      <c r="E4" s="94" t="s">
        <v>68</v>
      </c>
      <c r="F4" s="123" t="s">
        <v>245</v>
      </c>
      <c r="G4" s="86"/>
      <c r="H4" s="98" t="s">
        <v>79</v>
      </c>
      <c r="I4" s="138" t="s">
        <v>270</v>
      </c>
      <c r="J4" s="317" t="s">
        <v>272</v>
      </c>
    </row>
    <row r="5" spans="2:11">
      <c r="B5" s="88" t="s">
        <v>54</v>
      </c>
      <c r="C5" s="130">
        <v>9</v>
      </c>
      <c r="D5" s="90"/>
      <c r="E5" s="94" t="s">
        <v>69</v>
      </c>
      <c r="F5" s="123" t="str">
        <f>(Institut &amp; ", erstellt am " &amp; TEXT(ErstDatum, "TT-MMMM-JJJJ") &amp; " mit " &amp; Version &amp; " bei " &amp; AusfInstitut)</f>
        <v>FUE, erstellt am 08-Oktober-2020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FUE</v>
      </c>
      <c r="G7" s="91"/>
      <c r="H7" s="95" t="s">
        <v>95</v>
      </c>
      <c r="I7" s="139" t="s">
        <v>84</v>
      </c>
      <c r="J7" s="101" t="s">
        <v>97</v>
      </c>
    </row>
    <row r="8" spans="2:11">
      <c r="B8" s="88" t="s">
        <v>82</v>
      </c>
      <c r="C8" s="288" t="s">
        <v>296</v>
      </c>
      <c r="D8" s="91"/>
      <c r="E8" s="95" t="s">
        <v>77</v>
      </c>
      <c r="F8" s="133" t="str">
        <f>IF(AuswertBasis = "Verband","all Pfandbrief issuers",AuswertBasis)</f>
        <v>Institut FUE</v>
      </c>
      <c r="G8" s="91"/>
      <c r="H8" s="95" t="s">
        <v>96</v>
      </c>
      <c r="I8" s="139" t="s">
        <v>84</v>
      </c>
      <c r="J8" s="101" t="s">
        <v>98</v>
      </c>
    </row>
    <row r="9" spans="2:11">
      <c r="B9" s="88" t="s">
        <v>57</v>
      </c>
      <c r="C9" s="124" t="s">
        <v>50</v>
      </c>
      <c r="D9" s="91"/>
      <c r="E9" s="95" t="s">
        <v>72</v>
      </c>
      <c r="F9" s="132">
        <f>DATE(AktJahr,AktMonat+1,0)</f>
        <v>44104</v>
      </c>
      <c r="G9" s="89"/>
      <c r="H9" s="287" t="s">
        <v>241</v>
      </c>
      <c r="I9" s="86" t="str">
        <f>(AktJahr &amp; RIGHT("0" &amp; AktMonat,2))</f>
        <v>202009</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3. Quartal</v>
      </c>
      <c r="G12" s="101"/>
      <c r="H12" s="14"/>
      <c r="I12" s="14"/>
    </row>
    <row r="13" spans="2:11">
      <c r="B13" s="88" t="s">
        <v>61</v>
      </c>
      <c r="C13" s="288" t="s">
        <v>243</v>
      </c>
      <c r="D13" s="91"/>
      <c r="E13" s="95" t="s">
        <v>76</v>
      </c>
      <c r="F13" s="133" t="str">
        <f xml:space="preserve"> AktQuartKurz &amp; " " &amp; AktJahr &amp; IF(AuswertBasis = "Verband"," (" &amp; TvInstitute &amp; ")","")</f>
        <v>Q3 2020</v>
      </c>
      <c r="G13" s="101"/>
      <c r="H13" s="14"/>
      <c r="I13" s="14"/>
    </row>
    <row r="14" spans="2:11">
      <c r="B14" s="88" t="s">
        <v>62</v>
      </c>
      <c r="C14" s="124" t="s">
        <v>0</v>
      </c>
      <c r="D14" s="91"/>
      <c r="E14" s="95" t="s">
        <v>78</v>
      </c>
      <c r="F14" s="133" t="str">
        <f xml:space="preserve"> "Q" &amp; (AktMonat / 3)</f>
        <v>Q3</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ColWidth="11.44140625" defaultRowHeight="13.2"/>
  <cols>
    <col min="1" max="1" width="0.88671875" style="4" customWidth="1"/>
    <col min="2" max="2" width="25.6640625" style="4" customWidth="1"/>
    <col min="3" max="3" width="20.6640625" style="4" hidden="1" customWidth="1"/>
    <col min="4" max="4" width="18.6640625" style="4" customWidth="1"/>
    <col min="5" max="5" width="16.33203125" style="4" customWidth="1"/>
    <col min="6" max="6" width="18.6640625" style="4" customWidth="1"/>
    <col min="7" max="7" width="16.33203125" style="4" customWidth="1"/>
    <col min="8" max="8" width="18.88671875" style="4" customWidth="1"/>
    <col min="9" max="16384" width="11.441406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Q3 2020</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Q3 2020</v>
      </c>
      <c r="E8" s="364"/>
      <c r="F8" s="363" t="str">
        <f>AktQuartKurz &amp; " " &amp; (AktJahr-1)</f>
        <v>Q3 2019</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0</v>
      </c>
      <c r="E11" s="156">
        <v>21</v>
      </c>
      <c r="F11" s="155">
        <v>0</v>
      </c>
      <c r="G11" s="156">
        <v>23.1</v>
      </c>
    </row>
    <row r="12" spans="1:7">
      <c r="A12" s="176">
        <v>0</v>
      </c>
      <c r="B12" s="366" t="s">
        <v>128</v>
      </c>
      <c r="C12" s="366"/>
      <c r="D12" s="155">
        <v>0</v>
      </c>
      <c r="E12" s="156">
        <v>7.3</v>
      </c>
      <c r="F12" s="155">
        <v>0</v>
      </c>
      <c r="G12" s="156">
        <v>10.5</v>
      </c>
    </row>
    <row r="13" spans="1:7">
      <c r="A13" s="176">
        <v>0</v>
      </c>
      <c r="B13" s="366" t="s">
        <v>129</v>
      </c>
      <c r="C13" s="366"/>
      <c r="D13" s="155">
        <v>0</v>
      </c>
      <c r="E13" s="156">
        <v>7.6</v>
      </c>
      <c r="F13" s="155">
        <v>0</v>
      </c>
      <c r="G13" s="156">
        <v>7.6</v>
      </c>
    </row>
    <row r="14" spans="1:7">
      <c r="A14" s="176">
        <v>0</v>
      </c>
      <c r="B14" s="38" t="s">
        <v>130</v>
      </c>
      <c r="C14" s="38"/>
      <c r="D14" s="157">
        <v>0</v>
      </c>
      <c r="E14" s="158">
        <v>11</v>
      </c>
      <c r="F14" s="157">
        <v>0</v>
      </c>
      <c r="G14" s="158">
        <v>7.7</v>
      </c>
    </row>
    <row r="15" spans="1:7">
      <c r="A15" s="176">
        <v>0</v>
      </c>
      <c r="B15" s="38" t="s">
        <v>131</v>
      </c>
      <c r="C15" s="38"/>
      <c r="D15" s="157">
        <v>0</v>
      </c>
      <c r="E15" s="158">
        <v>20.9</v>
      </c>
      <c r="F15" s="157">
        <v>0</v>
      </c>
      <c r="G15" s="158">
        <v>18.5</v>
      </c>
    </row>
    <row r="16" spans="1:7">
      <c r="A16" s="176">
        <v>0</v>
      </c>
      <c r="B16" s="38" t="s">
        <v>132</v>
      </c>
      <c r="C16" s="38"/>
      <c r="D16" s="157">
        <v>10</v>
      </c>
      <c r="E16" s="158">
        <v>37.700000000000003</v>
      </c>
      <c r="F16" s="157">
        <v>0</v>
      </c>
      <c r="G16" s="158">
        <v>21.7</v>
      </c>
    </row>
    <row r="17" spans="1:7">
      <c r="A17" s="176">
        <v>0</v>
      </c>
      <c r="B17" s="38" t="s">
        <v>133</v>
      </c>
      <c r="C17" s="38"/>
      <c r="D17" s="157">
        <v>35</v>
      </c>
      <c r="E17" s="158">
        <v>40.5</v>
      </c>
      <c r="F17" s="157">
        <v>10</v>
      </c>
      <c r="G17" s="158">
        <v>38.299999999999997</v>
      </c>
    </row>
    <row r="18" spans="1:7">
      <c r="A18" s="176">
        <v>0</v>
      </c>
      <c r="B18" s="366" t="s">
        <v>134</v>
      </c>
      <c r="C18" s="366"/>
      <c r="D18" s="155">
        <v>30</v>
      </c>
      <c r="E18" s="156">
        <v>127</v>
      </c>
      <c r="F18" s="155">
        <v>45</v>
      </c>
      <c r="G18" s="156">
        <v>150.1</v>
      </c>
    </row>
    <row r="19" spans="1:7">
      <c r="A19" s="176">
        <v>0</v>
      </c>
      <c r="B19" s="366" t="s">
        <v>135</v>
      </c>
      <c r="C19" s="366"/>
      <c r="D19" s="155">
        <v>80</v>
      </c>
      <c r="E19" s="156">
        <v>34.700000000000003</v>
      </c>
      <c r="F19" s="155">
        <v>80</v>
      </c>
      <c r="G19" s="156">
        <v>62</v>
      </c>
    </row>
    <row r="20" spans="1:7" ht="20.100000000000001" customHeight="1">
      <c r="B20" s="8"/>
      <c r="C20" s="8"/>
      <c r="D20" s="8"/>
      <c r="E20" s="8"/>
      <c r="F20" s="8"/>
      <c r="G20" s="8"/>
    </row>
    <row r="21" spans="1:7" ht="12.75" customHeight="1">
      <c r="A21" s="176">
        <v>1</v>
      </c>
      <c r="B21" s="326" t="s">
        <v>121</v>
      </c>
      <c r="C21" s="243"/>
      <c r="D21" s="363" t="str">
        <f>AktQuartKurz &amp; " " &amp; AktJahr</f>
        <v>Q3 2020</v>
      </c>
      <c r="E21" s="364"/>
      <c r="F21" s="363" t="str">
        <f>AktQuartKurz &amp; " " &amp; (AktJahr-1)</f>
        <v>Q3 2019</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0</v>
      </c>
      <c r="F24" s="155">
        <v>0</v>
      </c>
      <c r="G24" s="156">
        <v>0</v>
      </c>
    </row>
    <row r="25" spans="1:7">
      <c r="A25" s="176">
        <v>1</v>
      </c>
      <c r="B25" s="366" t="s">
        <v>128</v>
      </c>
      <c r="C25" s="366"/>
      <c r="D25" s="155">
        <v>0</v>
      </c>
      <c r="E25" s="156">
        <v>0</v>
      </c>
      <c r="F25" s="155">
        <v>0</v>
      </c>
      <c r="G25" s="156">
        <v>0</v>
      </c>
    </row>
    <row r="26" spans="1:7">
      <c r="A26" s="176">
        <v>1</v>
      </c>
      <c r="B26" s="366" t="s">
        <v>129</v>
      </c>
      <c r="C26" s="366"/>
      <c r="D26" s="155">
        <v>0</v>
      </c>
      <c r="E26" s="156">
        <v>0</v>
      </c>
      <c r="F26" s="155">
        <v>0</v>
      </c>
      <c r="G26" s="156">
        <v>0</v>
      </c>
    </row>
    <row r="27" spans="1:7">
      <c r="A27" s="176">
        <v>1</v>
      </c>
      <c r="B27" s="38" t="s">
        <v>130</v>
      </c>
      <c r="C27" s="38"/>
      <c r="D27" s="157">
        <v>0</v>
      </c>
      <c r="E27" s="158">
        <v>0</v>
      </c>
      <c r="F27" s="157">
        <v>0</v>
      </c>
      <c r="G27" s="158">
        <v>0</v>
      </c>
    </row>
    <row r="28" spans="1:7">
      <c r="A28" s="176">
        <v>1</v>
      </c>
      <c r="B28" s="38" t="s">
        <v>131</v>
      </c>
      <c r="C28" s="38"/>
      <c r="D28" s="157">
        <v>0</v>
      </c>
      <c r="E28" s="158">
        <v>0</v>
      </c>
      <c r="F28" s="157">
        <v>0</v>
      </c>
      <c r="G28" s="158">
        <v>0</v>
      </c>
    </row>
    <row r="29" spans="1:7">
      <c r="A29" s="176">
        <v>1</v>
      </c>
      <c r="B29" s="38" t="s">
        <v>132</v>
      </c>
      <c r="C29" s="38"/>
      <c r="D29" s="157">
        <v>0</v>
      </c>
      <c r="E29" s="158">
        <v>0</v>
      </c>
      <c r="F29" s="157">
        <v>0</v>
      </c>
      <c r="G29" s="158">
        <v>0</v>
      </c>
    </row>
    <row r="30" spans="1:7">
      <c r="A30" s="176">
        <v>1</v>
      </c>
      <c r="B30" s="38" t="s">
        <v>133</v>
      </c>
      <c r="C30" s="38"/>
      <c r="D30" s="157">
        <v>0</v>
      </c>
      <c r="E30" s="158">
        <v>0</v>
      </c>
      <c r="F30" s="157">
        <v>0</v>
      </c>
      <c r="G30" s="158">
        <v>0</v>
      </c>
    </row>
    <row r="31" spans="1:7">
      <c r="A31" s="176">
        <v>1</v>
      </c>
      <c r="B31" s="366" t="s">
        <v>134</v>
      </c>
      <c r="C31" s="366"/>
      <c r="D31" s="155">
        <v>0</v>
      </c>
      <c r="E31" s="156">
        <v>0</v>
      </c>
      <c r="F31" s="155">
        <v>0</v>
      </c>
      <c r="G31" s="156">
        <v>0</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Q3 2020</v>
      </c>
      <c r="E34" s="364"/>
      <c r="F34" s="363" t="str">
        <f>AktQuartKurz &amp; " " &amp; (AktJahr-1)</f>
        <v>Q3 2019</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Q3 2020</v>
      </c>
      <c r="E47" s="364"/>
      <c r="F47" s="363" t="str">
        <f>AktQuartKurz &amp; " " &amp; (AktJahr-1)</f>
        <v>Q3 2019</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ColWidth="11.44140625" defaultRowHeight="13.2"/>
  <cols>
    <col min="1" max="1" width="0.88671875" style="4" customWidth="1"/>
    <col min="2" max="2" width="38.6640625" style="4" customWidth="1"/>
    <col min="3" max="3" width="38.6640625" style="4" hidden="1" customWidth="1"/>
    <col min="4" max="5" width="25.6640625" style="4" customWidth="1"/>
    <col min="6" max="6" width="1.44140625" style="4" customWidth="1"/>
    <col min="7" max="16384" width="11.441406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Q3 2020</v>
      </c>
      <c r="C5" s="372"/>
      <c r="D5" s="372"/>
      <c r="E5" s="372"/>
    </row>
    <row r="6" spans="1:5" ht="12.75" customHeight="1"/>
    <row r="7" spans="1:5" ht="12.75" customHeight="1">
      <c r="A7" s="176">
        <v>0</v>
      </c>
      <c r="B7" s="331" t="s">
        <v>139</v>
      </c>
      <c r="C7" s="43"/>
      <c r="D7" s="44" t="str">
        <f>AktQuartKurz &amp; " " &amp; AktJahr</f>
        <v>Q3 2020</v>
      </c>
      <c r="E7" s="44" t="str">
        <f>AktQuartKurz &amp; " " &amp; (AktJahr-1)</f>
        <v>Q3 2019</v>
      </c>
    </row>
    <row r="8" spans="1:5" ht="12.75" customHeight="1">
      <c r="A8" s="176">
        <v>0</v>
      </c>
      <c r="B8" s="332"/>
      <c r="C8" s="45"/>
      <c r="D8" s="46" t="str">
        <f>Einheit_Waehrung</f>
        <v>€ mn.</v>
      </c>
      <c r="E8" s="46" t="str">
        <f>D8</f>
        <v>€ mn.</v>
      </c>
    </row>
    <row r="9" spans="1:5" ht="12.75" customHeight="1">
      <c r="A9" s="176">
        <v>0</v>
      </c>
      <c r="B9" s="47" t="s">
        <v>140</v>
      </c>
      <c r="C9" s="47"/>
      <c r="D9" s="159">
        <v>201.5</v>
      </c>
      <c r="E9" s="160">
        <v>224.2</v>
      </c>
    </row>
    <row r="10" spans="1:5" ht="12.75" customHeight="1">
      <c r="A10" s="176">
        <v>0</v>
      </c>
      <c r="B10" s="48" t="s">
        <v>141</v>
      </c>
      <c r="C10" s="48"/>
      <c r="D10" s="161">
        <v>74.2</v>
      </c>
      <c r="E10" s="162">
        <v>81.8</v>
      </c>
    </row>
    <row r="11" spans="1:5" ht="12.75" customHeight="1">
      <c r="A11" s="176">
        <v>0</v>
      </c>
      <c r="B11" s="48" t="s">
        <v>142</v>
      </c>
      <c r="C11" s="48"/>
      <c r="D11" s="161">
        <v>25.9</v>
      </c>
      <c r="E11" s="162">
        <v>27.6</v>
      </c>
    </row>
    <row r="12" spans="1:5" ht="12.75" customHeight="1">
      <c r="A12" s="176">
        <v>0</v>
      </c>
      <c r="B12" s="48" t="s">
        <v>143</v>
      </c>
      <c r="C12" s="48"/>
      <c r="D12" s="161">
        <v>0</v>
      </c>
      <c r="E12" s="162">
        <v>0</v>
      </c>
    </row>
    <row r="13" spans="1:5" ht="12.75" customHeight="1">
      <c r="A13" s="176">
        <v>0</v>
      </c>
      <c r="B13" s="49" t="s">
        <v>147</v>
      </c>
      <c r="C13" s="49"/>
      <c r="D13" s="163">
        <f>SUM(D9:D12)</f>
        <v>301.59999999999997</v>
      </c>
      <c r="E13" s="164">
        <f>SUM(E9:E12)</f>
        <v>333.6</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Q3 2020</v>
      </c>
      <c r="C17" s="372"/>
      <c r="D17" s="372"/>
      <c r="E17" s="372"/>
    </row>
    <row r="18" spans="1:5" ht="12.75" customHeight="1">
      <c r="B18"/>
      <c r="C18"/>
      <c r="D18" s="50"/>
      <c r="E18" s="50"/>
    </row>
    <row r="19" spans="1:5" ht="12.75" customHeight="1">
      <c r="A19" s="176">
        <v>1</v>
      </c>
      <c r="B19" s="331" t="s">
        <v>139</v>
      </c>
      <c r="C19" s="43"/>
      <c r="D19" s="51" t="str">
        <f>AktQuartKurz &amp; " " &amp; AktJahr</f>
        <v>Q3 2020</v>
      </c>
      <c r="E19" s="44" t="str">
        <f>AktQuartKurz &amp; " " &amp; (AktJahr-1)</f>
        <v>Q3 2019</v>
      </c>
    </row>
    <row r="20" spans="1:5" ht="12.75" customHeight="1">
      <c r="A20" s="176">
        <v>1</v>
      </c>
      <c r="B20" s="332"/>
      <c r="C20" s="45"/>
      <c r="D20" s="46" t="str">
        <f>Einheit_Waehrung</f>
        <v>€ mn.</v>
      </c>
      <c r="E20" s="46" t="str">
        <f>D20</f>
        <v>€ mn.</v>
      </c>
    </row>
    <row r="21" spans="1:5" ht="12.75" customHeight="1">
      <c r="A21" s="176">
        <v>1</v>
      </c>
      <c r="B21" s="299" t="s">
        <v>252</v>
      </c>
      <c r="C21" s="47"/>
      <c r="D21" s="159">
        <v>0</v>
      </c>
      <c r="E21" s="165">
        <v>0</v>
      </c>
    </row>
    <row r="22" spans="1:5" ht="12.75" customHeight="1">
      <c r="A22" s="176">
        <v>1</v>
      </c>
      <c r="B22" s="271" t="s">
        <v>253</v>
      </c>
      <c r="C22" s="48"/>
      <c r="D22" s="161">
        <v>0</v>
      </c>
      <c r="E22" s="162">
        <v>0</v>
      </c>
    </row>
    <row r="23" spans="1:5" ht="12.75" customHeight="1">
      <c r="A23" s="176">
        <v>1</v>
      </c>
      <c r="B23" s="271" t="s">
        <v>254</v>
      </c>
      <c r="C23" s="244"/>
      <c r="D23" s="166">
        <v>0</v>
      </c>
      <c r="E23" s="167">
        <v>0</v>
      </c>
    </row>
    <row r="24" spans="1:5" ht="12.75" customHeight="1">
      <c r="A24" s="176">
        <v>1</v>
      </c>
      <c r="B24" s="49" t="s">
        <v>147</v>
      </c>
      <c r="C24" s="49"/>
      <c r="D24" s="163">
        <f>SUM(D21:D23)</f>
        <v>0</v>
      </c>
      <c r="E24" s="164">
        <f>SUM(E21:E23)</f>
        <v>0</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Q3 2020</v>
      </c>
      <c r="C29" s="372"/>
      <c r="D29" s="372"/>
      <c r="E29" s="372"/>
    </row>
    <row r="30" spans="1:5" ht="12.75" customHeight="1">
      <c r="B30"/>
      <c r="C30"/>
      <c r="D30" s="50"/>
      <c r="E30" s="50"/>
    </row>
    <row r="31" spans="1:5" ht="12.75" customHeight="1">
      <c r="A31" s="176">
        <v>2</v>
      </c>
      <c r="B31" s="331" t="s">
        <v>139</v>
      </c>
      <c r="C31" s="43"/>
      <c r="D31" s="51" t="str">
        <f>AktQuartKurz &amp; " " &amp; AktJahr</f>
        <v>Q3 2020</v>
      </c>
      <c r="E31" s="44" t="str">
        <f>AktQuartKurz &amp; " " &amp; (AktJahr-1)</f>
        <v>Q3 2019</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Q3 2020</v>
      </c>
      <c r="C41" s="372"/>
      <c r="D41" s="372"/>
      <c r="E41" s="372"/>
    </row>
    <row r="42" spans="1:5" ht="12.75" customHeight="1">
      <c r="B42"/>
      <c r="C42"/>
      <c r="D42" s="50"/>
      <c r="E42" s="50"/>
    </row>
    <row r="43" spans="1:5" ht="12.75" customHeight="1">
      <c r="A43" s="176">
        <v>3</v>
      </c>
      <c r="B43" s="331" t="s">
        <v>139</v>
      </c>
      <c r="C43" s="43"/>
      <c r="D43" s="44" t="str">
        <f>AktQuartKurz &amp; " " &amp; AktJahr</f>
        <v>Q3 2020</v>
      </c>
      <c r="E43" s="44" t="str">
        <f>AktQuartKurz &amp; " " &amp; (AktJahr-1)</f>
        <v>Q3 2019</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ColWidth="11.44140625" defaultRowHeight="13.2"/>
  <cols>
    <col min="1" max="1" width="0.88671875" style="8" customWidth="1"/>
    <col min="2" max="2" width="6.6640625" style="65" hidden="1" customWidth="1"/>
    <col min="3" max="3" width="22.5546875" style="8" customWidth="1"/>
    <col min="4" max="4" width="8.6640625" style="8" customWidth="1"/>
    <col min="5" max="19" width="10.6640625" style="8" customWidth="1"/>
    <col min="20" max="20" width="18.33203125" style="8" customWidth="1"/>
    <col min="21" max="16384" width="11.441406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Q3 2020</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 customHeight="1">
      <c r="C11" s="54"/>
      <c r="D11" s="54"/>
      <c r="E11" s="103" t="s">
        <v>147</v>
      </c>
      <c r="F11" s="104" t="s">
        <v>191</v>
      </c>
      <c r="G11" s="105"/>
      <c r="H11" s="105"/>
      <c r="I11" s="105"/>
      <c r="J11" s="105"/>
      <c r="K11" s="105"/>
      <c r="L11" s="106"/>
      <c r="M11" s="105"/>
      <c r="N11" s="72"/>
      <c r="O11" s="72"/>
      <c r="P11" s="72"/>
      <c r="Q11" s="72"/>
      <c r="R11" s="73"/>
      <c r="S11" s="373"/>
      <c r="T11" s="375"/>
    </row>
    <row r="12" spans="2:20" ht="11.4" customHeight="1">
      <c r="C12" s="54"/>
      <c r="D12" s="54"/>
      <c r="E12" s="107"/>
      <c r="F12" s="337" t="s">
        <v>192</v>
      </c>
      <c r="G12" s="108"/>
      <c r="H12" s="108"/>
      <c r="I12" s="108"/>
      <c r="J12" s="108"/>
      <c r="K12" s="109"/>
      <c r="L12" s="337" t="s">
        <v>193</v>
      </c>
      <c r="M12" s="108"/>
      <c r="N12" s="108"/>
      <c r="O12" s="108"/>
      <c r="P12" s="108"/>
      <c r="Q12" s="74"/>
      <c r="R12" s="75"/>
      <c r="S12" s="373"/>
      <c r="T12" s="375"/>
    </row>
    <row r="13" spans="2:20" ht="11.4"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5"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Q3</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2020</v>
      </c>
      <c r="E16" s="168">
        <f>F16+L16</f>
        <v>301.59999999999997</v>
      </c>
      <c r="F16" s="168">
        <f>SUM(G16:K16)</f>
        <v>301.59999999999997</v>
      </c>
      <c r="G16" s="168">
        <f>SUM(G18,G20,G22,G24,G26,G28,G30,G32,G34,G36,G38,G40,G42,G44,G46,G48,G50,G52,G54,G56,G58,G60,G62,G64,G66,G68,G70,G72,G74,G76,G78,G80,G82,G84,G86,G88,G90)</f>
        <v>99.3</v>
      </c>
      <c r="H16" s="168">
        <f>SUM(H18,H20,H22,H24,H26,H28,H30,H32,H34,H36,H38,H40,H42,H44,H46,H48,H50,H52,H54,H56,H58,H60,H62,H64,H66,H68,H70,H72,H74,H76,H78,H80,H82,H84,H86,H88,H90)</f>
        <v>166.4</v>
      </c>
      <c r="I16" s="168">
        <f>SUM(I18,I20,I22,I24,I26,I28,I30,I32,I34,I36,I38,I40,I42,I44,I46,I48,I50,I52,I54,I56,I58,I60,I62,I64,I66,I68,I70,I72,I74,I76,I78,I80,I82,I84,I86,I88,I90)</f>
        <v>35.9</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0</v>
      </c>
      <c r="M16" s="168">
        <f>SUM(M18,M20,M22,M24,M26,M28,M30,M32,M34,M36,M38,M40,M42,M44,M46,M48,M50,M52,M54,M56,M58,M60,M62,M64,M66,M68,M70,M72,M74,M76,M78,M80,M82,M84,M86,M88,M90)</f>
        <v>0</v>
      </c>
      <c r="N16" s="168">
        <f>SUM(N18,N20,N22,N24,N26,N28,N30,N32,N34,N36,N38,N40,N42,N44,N46,N48,N50,N52,N54,N56,N58,N60,N62,N64,N66,N68,N70,N72,N74,N76,N78,N80,N82,N84,N86,N88,N90)</f>
        <v>0</v>
      </c>
      <c r="O16" s="168">
        <f>SUM(O18,O20,O22,O24,O26,O28,O30,O32,O34,O36,O38,O40,O42,O44,O46,O48,O50,O52,O54,O56,O58,O60,O62,O64,O66,O68,O70,O72,O74,O76,O78,O80,O82,O84,O86,O88,O90)</f>
        <v>0</v>
      </c>
      <c r="P16" s="168">
        <f>SUM(P18,P20,P22,P24,P26,P28,P30,P32,P34,P36,P38,P40,P42,P44,P46,P48,P50,P52,P54,P56,P58,P60,P62,P64,P66,P68,P70,P72,P74,P76,P78,P80,P82,P84,P86,P88,P90)</f>
        <v>0</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2019</v>
      </c>
      <c r="E17" s="170">
        <f t="shared" ref="E17:E48" si="0">F17+L17</f>
        <v>333.7</v>
      </c>
      <c r="F17" s="170">
        <f t="shared" ref="F17:F48" si="1">SUM(G17:K17)</f>
        <v>333.7</v>
      </c>
      <c r="G17" s="170">
        <f>SUM(G19,G21,G23,G25,G27,G29,G31,G33,G35,G37,G39,G41,G43,G45,G47,G49,G51,G53,G55,G57,G59,G61,G63,G65,G67,G69,G71,G73,G75,G77,G79,G81,G83,G85,G87,G89,G91)</f>
        <v>110</v>
      </c>
      <c r="H17" s="170">
        <f>SUM(H19,H21,H23,H25,H27,H29,H31,H33,H35,H37,H39,H41,H43,H45,H47,H49,H51,H53,H55,H57,H59,H61,H63,H65,H67,H69,H71,H73,H75,H77,H79,H81,H83,H85,H87,H89,H91)</f>
        <v>185.3</v>
      </c>
      <c r="I17" s="170">
        <f>SUM(I19,I21,I23,I25,I27,I29,I31,I33,I35,I37,I39,I41,I43,I45,I47,I49,I51,I53,I55,I57,I59,I61,I63,I65,I67,I69,I71,I73,I75,I77,I79,I81,I83,I85,I87,I89,I91)</f>
        <v>38.4</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0</v>
      </c>
      <c r="M17" s="170">
        <f>SUM(M19,M21,M23,M25,M27,M29,M31,M33,M35,M37,M39,M41,M43,M45,M47,M49,M51,M53,M55,M57,M59,M61,M63,M65,M67,M69,M71,M73,M75,M77,M79,M81,M83,M85,M87,M89,M91)</f>
        <v>0</v>
      </c>
      <c r="N17" s="170">
        <f>SUM(N19,N21,N23,N25,N27,N29,N31,N33,N35,N37,N39,N41,N43,N45,N47,N49,N51,N53,N55,N57,N59,N61,N63,N65,N67,N69,N71,N73,N75,N77,N79,N81,N83,N85,N87,N89,N91)</f>
        <v>0</v>
      </c>
      <c r="O17" s="170">
        <f>SUM(O19,O21,O23,O25,O27,O29,O31,O33,O35,O37,O39,O41,O43,O45,O47,O49,O51,O53,O55,O57,O59,O61,O63,O65,O67,O69,O71,O73,O75,O77,O79,O81,O83,O85,O87,O89,O91)</f>
        <v>0</v>
      </c>
      <c r="P17" s="170">
        <f>SUM(P19,P21,P23,P25,P27,P29,P31,P33,P35,P37,P39,P41,P43,P45,P47,P49,P51,P53,P55,P57,P59,P61,P63,P65,P67,P69,P71,P73,P75,P77,P79,P81,P83,P85,P87,P89,P91)</f>
        <v>0</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2020</v>
      </c>
      <c r="E18" s="168">
        <f t="shared" si="0"/>
        <v>301.59999999999997</v>
      </c>
      <c r="F18" s="168">
        <f t="shared" si="1"/>
        <v>301.59999999999997</v>
      </c>
      <c r="G18" s="168">
        <v>99.3</v>
      </c>
      <c r="H18" s="168">
        <v>166.4</v>
      </c>
      <c r="I18" s="168">
        <v>35.9</v>
      </c>
      <c r="J18" s="168">
        <v>0</v>
      </c>
      <c r="K18" s="168">
        <v>0</v>
      </c>
      <c r="L18" s="168">
        <f t="shared" si="2"/>
        <v>0</v>
      </c>
      <c r="M18" s="168">
        <v>0</v>
      </c>
      <c r="N18" s="168">
        <v>0</v>
      </c>
      <c r="O18" s="168">
        <v>0</v>
      </c>
      <c r="P18" s="168">
        <v>0</v>
      </c>
      <c r="Q18" s="168">
        <v>0</v>
      </c>
      <c r="R18" s="168">
        <v>0</v>
      </c>
      <c r="S18" s="169">
        <v>0</v>
      </c>
      <c r="T18" s="168">
        <v>0</v>
      </c>
    </row>
    <row r="19" spans="2:20">
      <c r="C19" s="81"/>
      <c r="D19" s="81" t="str">
        <f>$D$17</f>
        <v>year 2019</v>
      </c>
      <c r="E19" s="170">
        <f t="shared" si="0"/>
        <v>333.7</v>
      </c>
      <c r="F19" s="170">
        <f t="shared" si="1"/>
        <v>333.7</v>
      </c>
      <c r="G19" s="170">
        <v>110</v>
      </c>
      <c r="H19" s="170">
        <v>185.3</v>
      </c>
      <c r="I19" s="170">
        <v>38.4</v>
      </c>
      <c r="J19" s="170">
        <v>0</v>
      </c>
      <c r="K19" s="170">
        <v>0</v>
      </c>
      <c r="L19" s="170">
        <f t="shared" si="2"/>
        <v>0</v>
      </c>
      <c r="M19" s="170">
        <v>0</v>
      </c>
      <c r="N19" s="170">
        <v>0</v>
      </c>
      <c r="O19" s="170">
        <v>0</v>
      </c>
      <c r="P19" s="170">
        <v>0</v>
      </c>
      <c r="Q19" s="170">
        <v>0</v>
      </c>
      <c r="R19" s="170">
        <v>0</v>
      </c>
      <c r="S19" s="171">
        <v>0</v>
      </c>
      <c r="T19" s="170">
        <v>0</v>
      </c>
    </row>
    <row r="20" spans="2:20">
      <c r="B20" s="66" t="s">
        <v>36</v>
      </c>
      <c r="C20" s="64" t="s">
        <v>158</v>
      </c>
      <c r="D20" s="39" t="str">
        <f>$D$16</f>
        <v>year 2020</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2019</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2020</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2019</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2020</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2019</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2020</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2019</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2020</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2019</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2020</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2019</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2020</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2019</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2020</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2019</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2020</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2019</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2020</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2019</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2020</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2019</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2020</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2019</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2020</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2019</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2020</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2019</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2020</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2019</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2020</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2019</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2020</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2019</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2020</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2019</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2020</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2019</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2020</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2019</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2020</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2019</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2020</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2019</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2020</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2019</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2020</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2019</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2020</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2019</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2020</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2019</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2020</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2019</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2020</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2019</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2020</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2019</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2020</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2019</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2020</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2019</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2020</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2019</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2020</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2019</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2020</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2019</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2020</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2019</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2020</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2019</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ColWidth="11.44140625" defaultRowHeight="13.2"/>
  <cols>
    <col min="1" max="1" width="0.88671875" style="8" customWidth="1"/>
    <col min="2" max="2" width="4" style="65"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Q3 2020</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2020</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2019</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2020</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2019</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2020</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2019</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2020</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2019</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2020</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2019</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2020</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2019</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2020</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2019</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2020</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2019</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2020</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2019</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2020</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2019</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2020</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2019</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2020</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2019</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2020</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2019</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2020</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2019</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2020</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2019</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2020</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2019</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2020</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2019</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2020</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2019</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2020</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2019</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2020</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2019</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2020</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2019</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2020</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2019</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2020</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2019</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2020</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2019</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2020</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2019</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2020</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2019</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2020</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2019</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2020</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2019</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2020</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2019</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2020</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2019</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2020</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2019</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2020</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2019</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2020</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2019</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2020</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2019</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2020</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2019</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2020</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2019</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2020</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2019</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2020</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2019</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ColWidth="11.44140625" defaultRowHeight="13.2"/>
  <cols>
    <col min="1" max="1" width="0.88671875" style="8" customWidth="1"/>
    <col min="2" max="2" width="4" style="65"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Q3 2020</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2020</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2019</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2020</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2019</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2020</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2019</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2020</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2019</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2020</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2019</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2020</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2019</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2020</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2019</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2020</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2019</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2020</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2019</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2020</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2019</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2020</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2019</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2020</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2019</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2020</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2019</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2020</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2019</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2020</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2019</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2020</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2019</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2020</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2019</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2020</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2019</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2020</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2019</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2020</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2019</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2020</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2019</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2020</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2019</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2020</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2019</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2020</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2019</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2020</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2019</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2020</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2019</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2020</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2019</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2020</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2019</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2020</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2019</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2020</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2019</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2020</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2019</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2020</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2019</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2020</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2019</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2020</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2019</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2020</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2019</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2020</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2019</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2020</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2019</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2020</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2019</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15.6640625" style="8" customWidth="1"/>
    <col min="6" max="9" width="18.6640625" style="8" customWidth="1"/>
    <col min="10" max="16384" width="11.441406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Q3 2020</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Q3</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2020</v>
      </c>
      <c r="E12" s="168">
        <f t="shared" ref="E12:E17" si="0">SUM(F12:G12)</f>
        <v>0</v>
      </c>
      <c r="F12" s="168">
        <v>0</v>
      </c>
      <c r="G12" s="168">
        <v>0</v>
      </c>
      <c r="H12" s="168">
        <v>0</v>
      </c>
      <c r="I12" s="168">
        <v>0</v>
      </c>
    </row>
    <row r="13" spans="2:15" ht="12.75" customHeight="1">
      <c r="C13" s="49"/>
      <c r="D13" s="48" t="str">
        <f>"year " &amp; (AktJahr-1)</f>
        <v>year 2019</v>
      </c>
      <c r="E13" s="172">
        <f t="shared" si="0"/>
        <v>0</v>
      </c>
      <c r="F13" s="172">
        <v>0</v>
      </c>
      <c r="G13" s="172">
        <v>0</v>
      </c>
      <c r="H13" s="172">
        <v>0</v>
      </c>
      <c r="I13" s="172">
        <v>0</v>
      </c>
    </row>
    <row r="14" spans="2:15" ht="12.75" customHeight="1">
      <c r="B14" s="65" t="s">
        <v>12</v>
      </c>
      <c r="C14" s="64" t="s">
        <v>157</v>
      </c>
      <c r="D14" s="39" t="str">
        <f>$D$12</f>
        <v>year 2020</v>
      </c>
      <c r="E14" s="168">
        <f t="shared" si="0"/>
        <v>0</v>
      </c>
      <c r="F14" s="168">
        <v>0</v>
      </c>
      <c r="G14" s="168">
        <v>0</v>
      </c>
      <c r="H14" s="296">
        <v>0</v>
      </c>
      <c r="I14" s="296">
        <v>0</v>
      </c>
    </row>
    <row r="15" spans="2:15" ht="12.75" customHeight="1">
      <c r="C15" s="49"/>
      <c r="D15" s="48" t="str">
        <f>$D$13</f>
        <v>year 2019</v>
      </c>
      <c r="E15" s="172">
        <f t="shared" si="0"/>
        <v>0</v>
      </c>
      <c r="F15" s="172">
        <v>0</v>
      </c>
      <c r="G15" s="172">
        <v>0</v>
      </c>
      <c r="H15" s="296">
        <v>0</v>
      </c>
      <c r="I15" s="296">
        <v>0</v>
      </c>
    </row>
    <row r="16" spans="2:15" ht="12.75" customHeight="1">
      <c r="B16" s="65" t="s">
        <v>23</v>
      </c>
      <c r="C16" s="64" t="s">
        <v>10</v>
      </c>
      <c r="D16" s="39" t="str">
        <f>$D$12</f>
        <v>year 2020</v>
      </c>
      <c r="E16" s="168">
        <f t="shared" si="0"/>
        <v>0</v>
      </c>
      <c r="F16" s="168">
        <v>0</v>
      </c>
      <c r="G16" s="168">
        <v>0</v>
      </c>
      <c r="H16" s="296">
        <v>0</v>
      </c>
      <c r="I16" s="296">
        <v>0</v>
      </c>
    </row>
    <row r="17" spans="3:9" ht="12.75" customHeight="1">
      <c r="C17" s="49"/>
      <c r="D17" s="48" t="str">
        <f>$D$13</f>
        <v>year 2019</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22.6640625" style="8" customWidth="1"/>
    <col min="6" max="7" width="20.6640625" style="8" customWidth="1"/>
    <col min="8" max="16384" width="11.441406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Q3 2020</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Q3</v>
      </c>
      <c r="E11" s="63" t="str">
        <f>Einheit_Waehrung</f>
        <v>€ mn.</v>
      </c>
      <c r="F11" s="119" t="str">
        <f>E11</f>
        <v>€ mn.</v>
      </c>
      <c r="G11" s="119" t="str">
        <f>E11</f>
        <v>€ mn.</v>
      </c>
    </row>
    <row r="12" spans="2:13" ht="12.75" customHeight="1">
      <c r="B12" s="65" t="s">
        <v>11</v>
      </c>
      <c r="C12" s="64" t="s">
        <v>156</v>
      </c>
      <c r="D12" s="39" t="str">
        <f>"year " &amp; AktJahr</f>
        <v>year 2020</v>
      </c>
      <c r="E12" s="168">
        <v>0</v>
      </c>
      <c r="F12" s="168">
        <v>0</v>
      </c>
      <c r="G12" s="168">
        <v>0</v>
      </c>
    </row>
    <row r="13" spans="2:13" ht="12.75" customHeight="1">
      <c r="C13" s="49"/>
      <c r="D13" s="48" t="str">
        <f>"year " &amp; (AktJahr-1)</f>
        <v>year 2019</v>
      </c>
      <c r="E13" s="172">
        <v>0</v>
      </c>
      <c r="F13" s="172">
        <v>0</v>
      </c>
      <c r="G13" s="172">
        <v>0</v>
      </c>
    </row>
    <row r="14" spans="2:13" ht="12.75" customHeight="1">
      <c r="B14" s="65" t="s">
        <v>12</v>
      </c>
      <c r="C14" s="64" t="s">
        <v>157</v>
      </c>
      <c r="D14" s="39" t="str">
        <f>$D$12</f>
        <v>year 2020</v>
      </c>
      <c r="E14" s="168">
        <v>0</v>
      </c>
      <c r="F14" s="296">
        <v>0</v>
      </c>
      <c r="G14" s="296">
        <v>0</v>
      </c>
    </row>
    <row r="15" spans="2:13" ht="12.75" customHeight="1">
      <c r="C15" s="49"/>
      <c r="D15" s="48" t="str">
        <f>$D$13</f>
        <v>year 2019</v>
      </c>
      <c r="E15" s="172">
        <v>0</v>
      </c>
      <c r="F15" s="296">
        <v>0</v>
      </c>
      <c r="G15" s="296">
        <v>0</v>
      </c>
    </row>
    <row r="16" spans="2:13" ht="12.75" customHeight="1">
      <c r="B16" s="65" t="s">
        <v>23</v>
      </c>
      <c r="C16" s="64" t="s">
        <v>10</v>
      </c>
      <c r="D16" s="39" t="str">
        <f>$D$12</f>
        <v>year 2020</v>
      </c>
      <c r="E16" s="168">
        <v>0</v>
      </c>
      <c r="F16" s="296">
        <v>0</v>
      </c>
      <c r="G16" s="296">
        <v>0</v>
      </c>
    </row>
    <row r="17" spans="3:7" ht="12.75" customHeight="1">
      <c r="C17" s="49"/>
      <c r="D17" s="48" t="str">
        <f>$D$13</f>
        <v>year 2019</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Q3 2020</v>
      </c>
      <c r="D5" s="219"/>
      <c r="E5" s="219"/>
      <c r="F5" s="219"/>
      <c r="G5" s="219"/>
      <c r="H5" s="219"/>
      <c r="I5" s="219"/>
    </row>
    <row r="6" spans="2:9">
      <c r="C6" s="219"/>
      <c r="D6" s="219"/>
      <c r="E6" s="219"/>
      <c r="F6" s="219"/>
      <c r="G6" s="219"/>
      <c r="H6" s="219"/>
      <c r="I6" s="219"/>
    </row>
    <row r="7" spans="2:9" ht="16.2">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6</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6</v>
      </c>
    </row>
    <row r="14" spans="2:9" s="146" customFormat="1">
      <c r="B14" s="234"/>
      <c r="C14" s="48"/>
      <c r="D14" s="48" t="str">
        <f>"Jahr " &amp; (AktJahr-1)</f>
        <v>Jahr 2019</v>
      </c>
      <c r="E14" s="193">
        <f>SUM(E16,E18,E20,E22,E24,E26,E28,E30,E32,E34,E36,E38,E40,E42,E44,E46,E48,E50,E52,E54,E56,E58,E60,E62,E64,E66,E68,E70,E72,E74,E76,E78,E80,E82,E84,E86,E88)</f>
        <v>6</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6</v>
      </c>
    </row>
    <row r="15" spans="2:9">
      <c r="B15" s="234" t="s">
        <v>12</v>
      </c>
      <c r="C15" s="64" t="s">
        <v>157</v>
      </c>
      <c r="D15" s="39" t="str">
        <f>$D$13</f>
        <v>Jahr 2020</v>
      </c>
      <c r="E15" s="191">
        <v>6</v>
      </c>
      <c r="F15" s="168">
        <v>0</v>
      </c>
      <c r="G15" s="168">
        <v>0</v>
      </c>
      <c r="H15" s="168">
        <v>0</v>
      </c>
      <c r="I15" s="192">
        <v>6</v>
      </c>
    </row>
    <row r="16" spans="2:9" s="146" customFormat="1">
      <c r="B16" s="234"/>
      <c r="C16" s="48"/>
      <c r="D16" s="48" t="str">
        <f>$D$14</f>
        <v>Jahr 2019</v>
      </c>
      <c r="E16" s="193">
        <v>6</v>
      </c>
      <c r="F16" s="172">
        <v>0</v>
      </c>
      <c r="G16" s="172">
        <v>0</v>
      </c>
      <c r="H16" s="172">
        <v>0</v>
      </c>
      <c r="I16" s="194">
        <v>6</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2015-06-07T10:32:12Z</cp:lastPrinted>
  <dcterms:created xsi:type="dcterms:W3CDTF">2004-12-14T13:06:41Z</dcterms:created>
  <dcterms:modified xsi:type="dcterms:W3CDTF">2020-10-08T08:09:05Z</dcterms:modified>
</cp:coreProperties>
</file>