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T11" i="35"/>
  <c r="P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29" i="2"/>
  <c r="F29" i="2"/>
  <c r="E29" i="2"/>
  <c r="D29" i="2"/>
  <c r="I26" i="2"/>
  <c r="H26" i="2"/>
  <c r="I9" i="7"/>
  <c r="B71" i="2" s="1"/>
  <c r="F14" i="7"/>
  <c r="E8" i="23"/>
  <c r="F12" i="7"/>
  <c r="D12" i="30"/>
  <c r="I64" i="2"/>
  <c r="H64" i="2"/>
  <c r="G64" i="2"/>
  <c r="F64" i="2"/>
  <c r="E64" i="2"/>
  <c r="D64" i="2"/>
  <c r="I51" i="2"/>
  <c r="H51" i="2"/>
  <c r="G51" i="2"/>
  <c r="F51" i="2"/>
  <c r="E51" i="2"/>
  <c r="D51" i="2"/>
  <c r="I38" i="2"/>
  <c r="H38" i="2"/>
  <c r="G38" i="2"/>
  <c r="G39" i="2" s="1"/>
  <c r="F38" i="2"/>
  <c r="F39" i="2" s="1"/>
  <c r="E38" i="2"/>
  <c r="E39" i="2" s="1"/>
  <c r="D38" i="2"/>
  <c r="D39" i="2" s="1"/>
  <c r="I25" i="2"/>
  <c r="H25" i="2"/>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43" i="21" s="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90" i="20"/>
  <c r="D63" i="20"/>
  <c r="D53" i="20"/>
  <c r="D65" i="20"/>
  <c r="D67" i="20"/>
  <c r="D30" i="20"/>
  <c r="D54" i="20"/>
  <c r="D70" i="20"/>
  <c r="D24" i="20"/>
  <c r="D48" i="20"/>
  <c r="D64" i="20"/>
  <c r="D33" i="23"/>
  <c r="D83" i="23"/>
  <c r="D28" i="20"/>
  <c r="D60" i="20"/>
  <c r="D75" i="21"/>
  <c r="D85" i="21"/>
  <c r="D67" i="21"/>
  <c r="D47" i="19"/>
  <c r="D31" i="3"/>
  <c r="D8" i="23"/>
  <c r="D59" i="21"/>
  <c r="D65" i="21"/>
  <c r="D55" i="21"/>
  <c r="D21" i="21"/>
  <c r="D39" i="21"/>
  <c r="B60" i="19"/>
  <c r="C92" i="20"/>
  <c r="D29" i="21"/>
  <c r="D45" i="21"/>
  <c r="D58" i="20"/>
  <c r="C19" i="29"/>
  <c r="C19" i="17"/>
  <c r="B53" i="3"/>
  <c r="B107" i="23"/>
  <c r="C89" i="21"/>
  <c r="D87" i="21"/>
  <c r="D57" i="21"/>
  <c r="D19" i="21"/>
  <c r="D79" i="21"/>
  <c r="D77" i="21"/>
  <c r="D17" i="21"/>
  <c r="D75" i="20"/>
  <c r="D18" i="33"/>
  <c r="D22" i="33"/>
  <c r="D34" i="33"/>
  <c r="D38" i="33"/>
  <c r="D46" i="33"/>
  <c r="D54" i="33"/>
  <c r="D62" i="33"/>
  <c r="D66" i="33"/>
  <c r="D78" i="33"/>
  <c r="D82" i="33"/>
  <c r="D12" i="33"/>
  <c r="D27" i="33"/>
  <c r="D43" i="33"/>
  <c r="D59" i="33"/>
  <c r="D75" i="33"/>
  <c r="D37" i="21"/>
  <c r="D49" i="21"/>
  <c r="D21" i="20"/>
  <c r="D23" i="20"/>
  <c r="D15" i="20"/>
  <c r="D11" i="17"/>
  <c r="D17" i="33"/>
  <c r="D33" i="33"/>
  <c r="D49" i="33"/>
  <c r="D65" i="33"/>
  <c r="D81" i="33"/>
  <c r="C89" i="33"/>
  <c r="E59" i="2"/>
  <c r="G59" i="2" s="1"/>
  <c r="D26" i="32"/>
  <c r="D61" i="21"/>
  <c r="D51" i="21"/>
  <c r="D15" i="21"/>
  <c r="D68" i="21"/>
  <c r="D35" i="21"/>
  <c r="D41" i="21"/>
  <c r="D43" i="20"/>
  <c r="D7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58" i="31"/>
  <c r="D74" i="31"/>
  <c r="D16" i="17"/>
  <c r="D23" i="21"/>
  <c r="D7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F46"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M11" i="35" l="1"/>
  <c r="K11" i="35"/>
  <c r="L11" i="35"/>
  <c r="N11" i="35"/>
  <c r="X11" i="35"/>
  <c r="W11" i="35"/>
  <c r="V11" i="35"/>
  <c r="U11" i="35"/>
  <c r="E17" i="20"/>
  <c r="E16" i="20"/>
  <c r="C21" i="2"/>
  <c r="D10" i="19"/>
  <c r="D23" i="19"/>
  <c r="D36" i="19"/>
  <c r="D32" i="3"/>
  <c r="E32" i="3" s="1"/>
  <c r="D20" i="3"/>
  <c r="E20" i="3" s="1"/>
  <c r="E12" i="33"/>
  <c r="E12" i="30"/>
  <c r="E12" i="31"/>
  <c r="D44" i="3"/>
  <c r="E44" i="3" s="1"/>
  <c r="C64" i="2"/>
  <c r="E15" i="20"/>
  <c r="E12" i="32"/>
  <c r="E11" i="29"/>
  <c r="C34" i="2"/>
  <c r="C41" i="2" s="1"/>
  <c r="E11" i="21"/>
  <c r="D49" i="19"/>
  <c r="F49" i="19" s="1"/>
  <c r="C47" i="2"/>
  <c r="D8" i="3"/>
  <c r="E8" i="3" s="1"/>
  <c r="E11" i="17"/>
  <c r="F13" i="7"/>
  <c r="C5" i="30" s="1"/>
  <c r="C5" i="33"/>
  <c r="C5" i="32"/>
  <c r="I33" i="2"/>
  <c r="D69" i="21"/>
  <c r="D76" i="20"/>
  <c r="C89" i="30"/>
  <c r="D56" i="20"/>
  <c r="D86" i="20"/>
  <c r="D38" i="20"/>
  <c r="D74" i="20"/>
  <c r="D82" i="20"/>
  <c r="D85" i="32"/>
  <c r="H33" i="2"/>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B5" i="19"/>
  <c r="B17" i="3"/>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38" i="2" l="1"/>
  <c r="G11" i="17"/>
  <c r="H11" i="17"/>
  <c r="I11" i="17"/>
  <c r="F11" i="17"/>
  <c r="J11" i="21"/>
  <c r="G11" i="21"/>
  <c r="K15" i="20"/>
  <c r="G15" i="20"/>
  <c r="J15" i="20"/>
  <c r="F12" i="30"/>
  <c r="H12" i="30"/>
  <c r="I12" i="30"/>
  <c r="G12" i="30"/>
  <c r="E36" i="19"/>
  <c r="G36" i="19" s="1"/>
  <c r="F36" i="19"/>
  <c r="C36" i="2"/>
  <c r="C35" i="2"/>
  <c r="C37" i="2"/>
  <c r="H12" i="33"/>
  <c r="G12" i="33"/>
  <c r="F12" i="33"/>
  <c r="I12" i="33"/>
  <c r="E23" i="19"/>
  <c r="G23" i="19" s="1"/>
  <c r="F23" i="19"/>
  <c r="C48" i="2"/>
  <c r="C51" i="2"/>
  <c r="C50" i="2"/>
  <c r="C54" i="2"/>
  <c r="C49" i="2"/>
  <c r="F11" i="29"/>
  <c r="G11" i="29"/>
  <c r="E10" i="19"/>
  <c r="G10" i="19" s="1"/>
  <c r="F10" i="19"/>
  <c r="F11" i="21"/>
  <c r="H15" i="20"/>
  <c r="F15" i="20"/>
  <c r="F12" i="32"/>
  <c r="G12" i="32"/>
  <c r="H12" i="31"/>
  <c r="F12" i="31"/>
  <c r="G12" i="31"/>
  <c r="C25" i="2"/>
  <c r="C22" i="2"/>
  <c r="C24" i="2"/>
  <c r="C28" i="2"/>
  <c r="C23" i="2"/>
  <c r="C7" i="20"/>
  <c r="C6" i="17"/>
  <c r="B17" i="2"/>
  <c r="C6" i="21"/>
  <c r="C5" i="31"/>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<sst xmlns="http://schemas.openxmlformats.org/spreadsheetml/2006/main" count="1017" uniqueCount="314">
  <si>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</si>
  <si>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</si>
  <si>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</si>
  <si>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</si>
  <si>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</si>
  <si>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</si>
  <si>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</si>
  <si>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</si>
  <si>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</si>
  <si>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</si>
  <si>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</si>
  <si>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</si>
  <si>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</si>
  <si>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</si>
  <si>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</si>
  <si>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</si>
  <si>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</si>
  <si>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</si>
  <si>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</si>
  <si>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</si>
  <si>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</si>
  <si>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</si>
  <si>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</si>
  <si>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</si>
  <si>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</si>
  <si>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</si>
  <si>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</si>
  <si>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</si>
  <si>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</si>
  <si>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</si>
  <si>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</si>
  <si>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</si>
  <si>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</si>
  <si>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</si>
  <si>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</si>
  <si>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</si>
  <si>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</si>
  <si>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</si>
  <si>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</si>
  <si>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</si>
  <si>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</si>
  <si>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</si>
  <si>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</si>
  <si>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</si>
  <si>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</si>
  <si>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</si>
  <si>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</si>
  <si>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</si>
  <si>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</si>
  <si>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</si>
  <si>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</si>
  <si>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</si>
  <si>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</si>
  <si>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</si>
  <si>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</si>
  <si>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</si>
  <si>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</si>
  <si>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</si>
  <si>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</si>
  <si>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</si>
  <si>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</si>
  <si>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</si>
  <si>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</si>
  <si>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</si>
  <si>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</si>
  <si>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</si>
  <si>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</si>
  <si>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</si>
  <si>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</si>
  <si>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</si>
  <si>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</si>
  <si>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</si>
  <si>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</si>
  <si>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</si>
  <si>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</si>
  <si>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</si>
  <si>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</si>
  <si>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</si>
  <si>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</si>
  <si>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</si>
  <si>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</si>
  <si>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</si>
  <si>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</si>
  <si>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</si>
  <si>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</si>
  <si>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</si>
  <si>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</si>
  <si>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</si>
  <si>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</si>
  <si>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</si>
  <si>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</si>
  <si>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</si>
  <si>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</si>
  <si>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</si>
  <si>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</si>
  <si>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</si>
  <si>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</si>
  <si>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</si>
  <si>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</si>
  <si>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</si>
  <si>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</si>
  <si>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</si>
  <si>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</si>
  <si>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</si>
  <si>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</si>
  <si>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</si>
  <si>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</si>
  <si>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</si>
  <si>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</si>
  <si>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</si>
  <si>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</si>
  <si>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</si>
  <si>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</si>
  <si>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</si>
  <si>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</si>
  <si>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</si>
  <si>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</si>
  <si>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</si>
  <si>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</si>
  <si>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</si>
  <si>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</si>
  <si>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</si>
  <si>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</si>
  <si>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</si>
  <si>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</si>
  <si>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</si>
  <si>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</si>
  <si>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</si>
  <si>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</si>
  <si>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</si>
  <si>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</si>
  <si>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</si>
  <si>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</si>
  <si>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</si>
  <si>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</si>
  <si>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</si>
  <si>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</si>
  <si>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</si>
  <si>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</si>
  <si>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</si>
  <si>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</si>
  <si>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</si>
  <si>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</si>
  <si>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</si>
  <si>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</si>
  <si>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</si>
  <si>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</si>
  <si>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</si>
  <si>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</si>
  <si>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</si>
  <si>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</si>
  <si>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</si>
  <si>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</si>
  <si>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</si>
  <si>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</si>
  <si>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</si>
  <si>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</si>
  <si>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</si>
  <si>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</si>
  <si>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</si>
  <si>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</si>
  <si>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</si>
  <si>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</si>
  <si>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</si>
  <si>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</si>
  <si>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</si>
  <si>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</si>
  <si>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</si>
  <si>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</si>
  <si>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</si>
  <si>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</si>
  <si>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</si>
  <si>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</si>
  <si>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</si>
  <si>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</si>
  <si>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</si>
  <si>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</si>
  <si>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</si>
  <si>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</si>
  <si>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</si>
  <si>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</si>
  <si>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</si>
  <si>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</si>
  <si>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</si>
  <si>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</si>
  <si>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</si>
  <si>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</si>
  <si>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</si>
  <si>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</si>
  <si>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</si>
  <si>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</si>
  <si>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</si>
  <si>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</si>
  <si>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</si>
  <si>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</si>
  <si>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</si>
  <si>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</si>
  <si>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</si>
  <si>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</si>
  <si>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</si>
  <si>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</si>
  <si>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</si>
  <si>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</si>
  <si>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</si>
  <si>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</si>
  <si>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</si>
  <si>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</si>
  <si>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</si>
  <si>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</si>
  <si>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</si>
  <si>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</si>
  <si>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</si>
  <si>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</si>
  <si>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</si>
  <si>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</si>
  <si>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</si>
  <si>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</si>
  <si>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</si>
  <si>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</si>
  <si>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</si>
  <si>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</si>
  <si>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</si>
  <si>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</si>
  <si>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</si>
  <si>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</si>
  <si>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</si>
  <si>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</si>
  <si>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</si>
  <si>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</si>
  <si>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</si>
  <si>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</si>
  <si>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</si>
  <si>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</si>
  <si>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</si>
  <si>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</si>
  <si>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</si>
  <si>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</si>
  <si>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</si>
  <si>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</si>
  <si>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</si>
  <si>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</si>
  <si>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</si>
  <si>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</si>
  <si>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</si>
  <si>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</si>
  <si>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</si>
  <si>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</si>
  <si>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</si>
  <si>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</si>
  <si>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</si>
  <si>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</si>
  <si>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</si>
  <si>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</si>
  <si>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</si>
  <si>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</si>
  <si>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</si>
  <si>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</si>
  <si>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</si>
  <si>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</si>
  <si>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</si>
  <si>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</si>
  <si>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</si>
  <si>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</si>
  <si>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</si>
  <si>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</si>
  <si>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</si>
  <si>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</si>
  <si>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</si>
  <si>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</si>
  <si>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</si>
  <si>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</si>
  <si>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</si>
  <si>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</si>
  <si>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</si>
  <si>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</si>
  <si>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</si>
  <si>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</si>
  <si>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</si>
  <si>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</si>
  <si>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</si>
  <si>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</si>
  <si>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</si>
  <si>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</si>
  <si>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</si>
  <si>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</si>
  <si>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</si>
  <si>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</si>
  <si>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</si>
  <si>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</si>
  <si>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</si>
  <si>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</si>
  <si>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</si>
  <si>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</si>
  <si>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</si>
  <si>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</si>
  <si>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</si>
  <si>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</si>
  <si>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</si>
  <si>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NAS</t>
  </si>
  <si>
    <t>Nassauische Sparkasse</t>
  </si>
  <si>
    <t>C:\DSGVBatch\Export\202109\PfbTvDU_NAS_202109</t>
  </si>
  <si>
    <t>K</t>
  </si>
  <si>
    <t>Carl-Bosch-Straße 10</t>
  </si>
  <si>
    <t>65203 Wiesbaden</t>
  </si>
  <si>
    <t>Telefon: +49 611 364-0</t>
  </si>
  <si>
    <t>Telefax: +49 611 364-96099</t>
  </si>
  <si>
    <t>E-Mail: info@naspa.de</t>
  </si>
  <si>
    <t>Internet: www.naspa.de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</si>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</sst>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537</v>
      </c>
      <c r="E21" s="300">
        <v>537</v>
      </c>
      <c r="F21" s="144">
        <v>582.29999999999995</v>
      </c>
      <c r="G21" s="300">
        <v>601</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719.7</v>
      </c>
      <c r="E23" s="302">
        <v>642</v>
      </c>
      <c r="F23" s="146">
        <v>777</v>
      </c>
      <c r="G23" s="302">
        <v>707.7</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182.7</v>
      </c>
      <c r="E25" s="300">
        <f t="shared" si="0"/>
        <v>105</v>
      </c>
      <c r="F25" s="144">
        <f t="shared" si="0"/>
        <v>194.7</v>
      </c>
      <c r="G25" s="300">
        <f t="shared" si="0"/>
        <v>106.7</v>
      </c>
      <c r="H25" s="144">
        <f t="shared" si="0"/>
        <v>0</v>
      </c>
      <c r="I25" s="300">
        <f t="shared" si="0"/>
        <v>0</v>
      </c>
      <c r="J25"/>
    </row>
    <row r="26" spans="1:12" s="7" customFormat="1" ht="15" customHeight="1">
      <c r="A26" s="172">
        <v>0</v>
      </c>
      <c r="B26" s="359" t="s">
        <v>69</v>
      </c>
      <c r="C26" s="359"/>
      <c r="D26" s="147">
        <f t="shared" ref="D26:I26" si="1">IF(D21=0,0,ROUND(100*D25/D21,1))</f>
        <v>34</v>
      </c>
      <c r="E26" s="303">
        <f t="shared" si="1"/>
        <v>19.600000000000001</v>
      </c>
      <c r="F26" s="147">
        <f t="shared" si="1"/>
        <v>33.4</v>
      </c>
      <c r="G26" s="303">
        <f t="shared" si="1"/>
        <v>17.8</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73</v>
      </c>
      <c r="E34" s="300">
        <v>73</v>
      </c>
      <c r="F34" s="144">
        <v>78.599999999999994</v>
      </c>
      <c r="G34" s="300">
        <v>80.5</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98.2</v>
      </c>
      <c r="E36" s="302">
        <v>90.3</v>
      </c>
      <c r="F36" s="146">
        <v>101.3</v>
      </c>
      <c r="G36" s="302">
        <v>95.2</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25.2</v>
      </c>
      <c r="E38" s="300">
        <f t="shared" si="2"/>
        <v>17.3</v>
      </c>
      <c r="F38" s="144">
        <f t="shared" si="2"/>
        <v>22.7</v>
      </c>
      <c r="G38" s="300">
        <f t="shared" si="2"/>
        <v>14.7</v>
      </c>
      <c r="H38" s="144">
        <f t="shared" si="2"/>
        <v>0</v>
      </c>
      <c r="I38" s="300">
        <f t="shared" si="2"/>
        <v>0</v>
      </c>
      <c r="J38"/>
    </row>
    <row r="39" spans="1:10" s="7" customFormat="1" ht="15" customHeight="1">
      <c r="A39" s="172">
        <v>1</v>
      </c>
      <c r="B39" s="359" t="s">
        <v>69</v>
      </c>
      <c r="C39" s="359"/>
      <c r="D39" s="147">
        <f t="shared" ref="D39:I39" si="3">IF(D34=0,0,ROUND(100*D38/D34,1))</f>
        <v>34.5</v>
      </c>
      <c r="E39" s="303">
        <f t="shared" si="3"/>
        <v>23.7</v>
      </c>
      <c r="F39" s="147">
        <f t="shared" si="3"/>
        <v>28.9</v>
      </c>
      <c r="G39" s="303">
        <f t="shared" si="3"/>
        <v>18.3</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537</v>
      </c>
      <c r="E9" s="205">
        <v>537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719.7</v>
      </c>
      <c r="E12" s="205">
        <v>642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99.03</v>
      </c>
      <c r="E16" s="211">
        <v>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5.16</v>
      </c>
      <c r="E28" s="211">
        <v>5.31</v>
      </c>
    </row>
    <row r="29" spans="1:5" ht="20.100000000000001" customHeight="1">
      <c r="A29" s="269">
        <v>0</v>
      </c>
      <c r="B29" s="276" t="s">
        <v>265</v>
      </c>
      <c r="C29" s="212" t="s">
        <v>210</v>
      </c>
      <c r="D29" s="210">
        <v>56.22</v>
      </c>
      <c r="E29" s="211">
        <v>55.82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73</v>
      </c>
      <c r="E34" s="248">
        <v>73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98.2</v>
      </c>
      <c r="E37" s="248">
        <v>90.3</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44483</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NAS, erstellt am 14-Oktober-2021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NAS</v>
      </c>
      <c r="G7" s="87"/>
      <c r="H7" s="91" t="s">
        <v>184</v>
      </c>
      <c r="I7" s="134" t="s">
        <v>173</v>
      </c>
      <c r="J7" s="97" t="s">
        <v>186</v>
      </c>
    </row>
    <row r="8" spans="2:11">
      <c r="B8" s="84" t="s">
        <v>171</v>
      </c>
      <c r="C8" s="284" t="s">
        <v>299</v>
      </c>
      <c r="D8" s="87"/>
      <c r="E8" s="91" t="s">
        <v>166</v>
      </c>
      <c r="F8" s="128" t="str">
        <f>IF(AuswertBasis = "Verband","alle Pfandbriefemittenten",AuswertBasis)</f>
        <v>Institut NAS</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51.4</v>
      </c>
      <c r="F11" s="150">
        <v>0</v>
      </c>
      <c r="G11" s="151">
        <v>66.599999999999994</v>
      </c>
    </row>
    <row r="12" spans="1:7">
      <c r="A12" s="172">
        <v>0</v>
      </c>
      <c r="B12" s="367" t="s">
        <v>199</v>
      </c>
      <c r="C12" s="367"/>
      <c r="D12" s="150">
        <v>40</v>
      </c>
      <c r="E12" s="151">
        <v>27.9</v>
      </c>
      <c r="F12" s="150">
        <v>0</v>
      </c>
      <c r="G12" s="151">
        <v>16.2</v>
      </c>
    </row>
    <row r="13" spans="1:7">
      <c r="A13" s="172">
        <v>0</v>
      </c>
      <c r="B13" s="367" t="s">
        <v>201</v>
      </c>
      <c r="C13" s="367"/>
      <c r="D13" s="150">
        <v>50</v>
      </c>
      <c r="E13" s="151">
        <v>38.1</v>
      </c>
      <c r="F13" s="150">
        <v>0</v>
      </c>
      <c r="G13" s="151">
        <v>43</v>
      </c>
    </row>
    <row r="14" spans="1:7">
      <c r="A14" s="172">
        <v>0</v>
      </c>
      <c r="B14" s="36" t="s">
        <v>200</v>
      </c>
      <c r="C14" s="36"/>
      <c r="D14" s="152">
        <v>25</v>
      </c>
      <c r="E14" s="153">
        <v>31.3</v>
      </c>
      <c r="F14" s="152">
        <v>40</v>
      </c>
      <c r="G14" s="153">
        <v>28.6</v>
      </c>
    </row>
    <row r="15" spans="1:7">
      <c r="A15" s="172">
        <v>0</v>
      </c>
      <c r="B15" s="36" t="s">
        <v>26</v>
      </c>
      <c r="C15" s="36"/>
      <c r="D15" s="152">
        <v>30</v>
      </c>
      <c r="E15" s="153">
        <v>85.9</v>
      </c>
      <c r="F15" s="152">
        <v>75</v>
      </c>
      <c r="G15" s="153">
        <v>74.5</v>
      </c>
    </row>
    <row r="16" spans="1:7">
      <c r="A16" s="172">
        <v>0</v>
      </c>
      <c r="B16" s="36" t="s">
        <v>1</v>
      </c>
      <c r="C16" s="36"/>
      <c r="D16" s="152">
        <v>100</v>
      </c>
      <c r="E16" s="153">
        <v>57.4</v>
      </c>
      <c r="F16" s="152">
        <v>30</v>
      </c>
      <c r="G16" s="153">
        <v>75.2</v>
      </c>
    </row>
    <row r="17" spans="1:7">
      <c r="A17" s="172">
        <v>0</v>
      </c>
      <c r="B17" s="36" t="s">
        <v>2</v>
      </c>
      <c r="C17" s="36"/>
      <c r="D17" s="152">
        <v>30</v>
      </c>
      <c r="E17" s="153">
        <v>50.6</v>
      </c>
      <c r="F17" s="152">
        <v>100</v>
      </c>
      <c r="G17" s="153">
        <v>59.7</v>
      </c>
    </row>
    <row r="18" spans="1:7">
      <c r="A18" s="172">
        <v>0</v>
      </c>
      <c r="B18" s="367" t="s">
        <v>24</v>
      </c>
      <c r="C18" s="367"/>
      <c r="D18" s="150">
        <v>225</v>
      </c>
      <c r="E18" s="151">
        <v>266.39999999999998</v>
      </c>
      <c r="F18" s="150">
        <v>145</v>
      </c>
      <c r="G18" s="151">
        <v>191.6</v>
      </c>
    </row>
    <row r="19" spans="1:7">
      <c r="A19" s="172">
        <v>0</v>
      </c>
      <c r="B19" s="367" t="s">
        <v>16</v>
      </c>
      <c r="C19" s="367"/>
      <c r="D19" s="150">
        <v>37</v>
      </c>
      <c r="E19" s="151">
        <v>110.6</v>
      </c>
      <c r="F19" s="150">
        <v>147</v>
      </c>
      <c r="G19" s="151">
        <v>86.6</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2.6</v>
      </c>
      <c r="F24" s="150">
        <v>0</v>
      </c>
      <c r="G24" s="151">
        <v>3.6</v>
      </c>
    </row>
    <row r="25" spans="1:7">
      <c r="A25" s="172">
        <v>1</v>
      </c>
      <c r="B25" s="367" t="s">
        <v>199</v>
      </c>
      <c r="C25" s="367"/>
      <c r="D25" s="150">
        <v>0</v>
      </c>
      <c r="E25" s="151">
        <v>7.7</v>
      </c>
      <c r="F25" s="150">
        <v>0</v>
      </c>
      <c r="G25" s="151">
        <v>26</v>
      </c>
    </row>
    <row r="26" spans="1:7">
      <c r="A26" s="172">
        <v>1</v>
      </c>
      <c r="B26" s="367" t="s">
        <v>201</v>
      </c>
      <c r="C26" s="367"/>
      <c r="D26" s="150">
        <v>10</v>
      </c>
      <c r="E26" s="151">
        <v>9.8000000000000007</v>
      </c>
      <c r="F26" s="150">
        <v>0</v>
      </c>
      <c r="G26" s="151">
        <v>1.8</v>
      </c>
    </row>
    <row r="27" spans="1:7">
      <c r="A27" s="172">
        <v>1</v>
      </c>
      <c r="B27" s="36" t="s">
        <v>200</v>
      </c>
      <c r="C27" s="36"/>
      <c r="D27" s="152">
        <v>10</v>
      </c>
      <c r="E27" s="153">
        <v>6.2</v>
      </c>
      <c r="F27" s="152">
        <v>0</v>
      </c>
      <c r="G27" s="153">
        <v>6.6</v>
      </c>
    </row>
    <row r="28" spans="1:7">
      <c r="A28" s="172">
        <v>1</v>
      </c>
      <c r="B28" s="36" t="s">
        <v>26</v>
      </c>
      <c r="C28" s="36"/>
      <c r="D28" s="152">
        <v>0</v>
      </c>
      <c r="E28" s="153">
        <v>21.8</v>
      </c>
      <c r="F28" s="152">
        <v>20</v>
      </c>
      <c r="G28" s="153">
        <v>14.4</v>
      </c>
    </row>
    <row r="29" spans="1:7">
      <c r="A29" s="172">
        <v>1</v>
      </c>
      <c r="B29" s="36" t="s">
        <v>1</v>
      </c>
      <c r="C29" s="36"/>
      <c r="D29" s="152">
        <v>18</v>
      </c>
      <c r="E29" s="153">
        <v>6</v>
      </c>
      <c r="F29" s="152">
        <v>0</v>
      </c>
      <c r="G29" s="153">
        <v>19.899999999999999</v>
      </c>
    </row>
    <row r="30" spans="1:7">
      <c r="A30" s="172">
        <v>1</v>
      </c>
      <c r="B30" s="36" t="s">
        <v>2</v>
      </c>
      <c r="C30" s="36"/>
      <c r="D30" s="152">
        <v>25</v>
      </c>
      <c r="E30" s="153">
        <v>4.5</v>
      </c>
      <c r="F30" s="152">
        <v>18</v>
      </c>
      <c r="G30" s="153">
        <v>4.2</v>
      </c>
    </row>
    <row r="31" spans="1:7">
      <c r="A31" s="172">
        <v>1</v>
      </c>
      <c r="B31" s="367" t="s">
        <v>24</v>
      </c>
      <c r="C31" s="367"/>
      <c r="D31" s="150">
        <v>10</v>
      </c>
      <c r="E31" s="151">
        <v>34.200000000000003</v>
      </c>
      <c r="F31" s="150">
        <v>35</v>
      </c>
      <c r="G31" s="151">
        <v>12</v>
      </c>
    </row>
    <row r="32" spans="1:7">
      <c r="A32" s="172">
        <v>1</v>
      </c>
      <c r="B32" s="367" t="s">
        <v>16</v>
      </c>
      <c r="C32" s="367"/>
      <c r="D32" s="152">
        <v>0</v>
      </c>
      <c r="E32" s="153">
        <v>5.4</v>
      </c>
      <c r="F32" s="152">
        <v>0</v>
      </c>
      <c r="G32" s="153">
        <v>1.8</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343.9</v>
      </c>
      <c r="E9" s="155">
        <v>284</v>
      </c>
    </row>
    <row r="10" spans="1:5" ht="12.75" customHeight="1">
      <c r="A10" s="172">
        <v>0</v>
      </c>
      <c r="B10" s="44" t="s">
        <v>202</v>
      </c>
      <c r="C10" s="44"/>
      <c r="D10" s="156">
        <v>171.8</v>
      </c>
      <c r="E10" s="157">
        <v>156.9</v>
      </c>
    </row>
    <row r="11" spans="1:5" ht="12.75" customHeight="1">
      <c r="A11" s="172">
        <v>0</v>
      </c>
      <c r="B11" s="44" t="s">
        <v>204</v>
      </c>
      <c r="C11" s="44"/>
      <c r="D11" s="156">
        <v>141.4</v>
      </c>
      <c r="E11" s="157">
        <v>145.6</v>
      </c>
    </row>
    <row r="12" spans="1:5" ht="12.75" customHeight="1">
      <c r="A12" s="172">
        <v>0</v>
      </c>
      <c r="B12" s="44" t="s">
        <v>203</v>
      </c>
      <c r="C12" s="44"/>
      <c r="D12" s="156">
        <v>25.6</v>
      </c>
      <c r="E12" s="157">
        <v>10.5</v>
      </c>
    </row>
    <row r="13" spans="1:5" ht="12.75" customHeight="1">
      <c r="A13" s="172">
        <v>0</v>
      </c>
      <c r="B13" s="45" t="s">
        <v>61</v>
      </c>
      <c r="C13" s="45"/>
      <c r="D13" s="158">
        <f>SUM(D9:D12)</f>
        <v>682.7</v>
      </c>
      <c r="E13" s="159">
        <f>SUM(E9:E12)</f>
        <v>597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70.2</v>
      </c>
      <c r="E21" s="160">
        <v>46.4</v>
      </c>
    </row>
    <row r="22" spans="1:5" ht="12.75" customHeight="1">
      <c r="A22" s="172">
        <v>1</v>
      </c>
      <c r="B22" s="44" t="s">
        <v>255</v>
      </c>
      <c r="C22" s="44"/>
      <c r="D22" s="156">
        <v>28</v>
      </c>
      <c r="E22" s="157">
        <v>43.8</v>
      </c>
    </row>
    <row r="23" spans="1:5" ht="12.75" customHeight="1">
      <c r="A23" s="172">
        <v>1</v>
      </c>
      <c r="B23" s="44" t="s">
        <v>256</v>
      </c>
      <c r="C23" s="241"/>
      <c r="D23" s="161">
        <v>0</v>
      </c>
      <c r="E23" s="162">
        <v>0</v>
      </c>
    </row>
    <row r="24" spans="1:5" ht="12.75" customHeight="1">
      <c r="A24" s="172">
        <v>1</v>
      </c>
      <c r="B24" s="45" t="s">
        <v>61</v>
      </c>
      <c r="C24" s="45"/>
      <c r="D24" s="158">
        <f>SUM(D21:D23)</f>
        <v>98.2</v>
      </c>
      <c r="E24" s="159">
        <f>SUM(E21:E23)</f>
        <v>90.199999999999989</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682.6</v>
      </c>
      <c r="F16" s="163">
        <f>SUM(G16:K16)</f>
        <v>568.5</v>
      </c>
      <c r="G16" s="163">
        <f>SUM(G18,G20,G22,G24,G26,G28,G30,G32,G34,G36,G38,G40,G42,G44,G46,G48,G50,G52,G54,G56,G58,G60,G62,G64,G66,G68,G70,G72,G74,G76,G78,G80,G82,G84,G86,G88,G90)</f>
        <v>85.3</v>
      </c>
      <c r="H16" s="163">
        <f>SUM(H18,H20,H22,H24,H26,H28,H30,H32,H34,H36,H38,H40,H42,H44,H46,H48,H50,H52,H54,H56,H58,H60,H62,H64,H66,H68,H70,H72,H74,H76,H78,H80,H82,H84,H86,H88,H90)</f>
        <v>271.10000000000002</v>
      </c>
      <c r="I16" s="163">
        <f>SUM(I18,I20,I22,I24,I26,I28,I30,I32,I34,I36,I38,I40,I42,I44,I46,I48,I50,I52,I54,I56,I58,I60,I62,I64,I66,I68,I70,I72,I74,I76,I78,I80,I82,I84,I86,I88,I90)</f>
        <v>212.1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114.10000000000001</v>
      </c>
      <c r="M16" s="163">
        <f>SUM(M18,M20,M22,M24,M26,M28,M30,M32,M34,M36,M38,M40,M42,M44,M46,M48,M50,M52,M54,M56,M58,M60,M62,M64,M66,M68,M70,M72,M74,M76,M78,M80,M82,M84,M86,M88,M90)</f>
        <v>35.700000000000003</v>
      </c>
      <c r="N16" s="163">
        <f>SUM(N18,N20,N22,N24,N26,N28,N30,N32,N34,N36,N38,N40,N42,N44,N46,N48,N50,N52,N54,N56,N58,N60,N62,N64,N66,N68,N70,N72,N74,N76,N78,N80,N82,N84,N86,N88,N90)</f>
        <v>3.6</v>
      </c>
      <c r="O16" s="163">
        <f>SUM(O18,O20,O22,O24,O26,O28,O30,O32,O34,O36,O38,O40,O42,O44,O46,O48,O50,O52,O54,O56,O58,O60,O62,O64,O66,O68,O70,O72,O74,O76,O78,O80,O82,O84,O86,O88,O90)</f>
        <v>9.8000000000000007</v>
      </c>
      <c r="P16" s="163">
        <f>SUM(P18,P20,P22,P24,P26,P28,P30,P32,P34,P36,P38,P40,P42,P44,P46,P48,P50,P52,P54,P56,P58,P60,P62,P64,P66,P68,P70,P72,P74,P76,P78,P80,P82,P84,P86,P88,P90)</f>
        <v>65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597.09999999999991</v>
      </c>
      <c r="F17" s="165">
        <f t="shared" ref="F17:F48" si="1">SUM(G17:K17)</f>
        <v>495.4</v>
      </c>
      <c r="G17" s="165">
        <f>SUM(G19,G21,G23,G25,G27,G29,G31,G33,G35,G37,G39,G41,G43,G45,G47,G49,G51,G53,G55,G57,G59,G61,G63,G65,G67,G69,G71,G73,G75,G77,G79,G81,G83,G85,G87,G89,G91)</f>
        <v>60.6</v>
      </c>
      <c r="H17" s="165">
        <f>SUM(H19,H21,H23,H25,H27,H29,H31,H33,H35,H37,H39,H41,H43,H45,H47,H49,H51,H53,H55,H57,H59,H61,H63,H65,H67,H69,H71,H73,H75,H77,H79,H81,H83,H85,H87,H89,H91)</f>
        <v>222.1</v>
      </c>
      <c r="I17" s="165">
        <f>SUM(I19,I21,I23,I25,I27,I29,I31,I33,I35,I37,I39,I41,I43,I45,I47,I49,I51,I53,I55,I57,I59,I61,I63,I65,I67,I69,I71,I73,I75,I77,I79,I81,I83,I85,I87,I89,I91)</f>
        <v>212.7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101.69999999999999</v>
      </c>
      <c r="M17" s="165">
        <f>SUM(M19,M21,M23,M25,M27,M29,M31,M33,M35,M37,M39,M41,M43,M45,M47,M49,M51,M53,M55,M57,M59,M61,M63,M65,M67,M69,M71,M73,M75,M77,M79,M81,M83,M85,M87,M89,M91)</f>
        <v>40.799999999999997</v>
      </c>
      <c r="N17" s="165">
        <f>SUM(N19,N21,N23,N25,N27,N29,N31,N33,N35,N37,N39,N41,N43,N45,N47,N49,N51,N53,N55,N57,N59,N61,N63,N65,N67,N69,N71,N73,N75,N77,N79,N81,N83,N85,N87,N89,N91)</f>
        <v>2.8</v>
      </c>
      <c r="O17" s="165">
        <f>SUM(O19,O21,O23,O25,O27,O29,O31,O33,O35,O37,O39,O41,O43,O45,O47,O49,O51,O53,O55,O57,O59,O61,O63,O65,O67,O69,O71,O73,O75,O77,O79,O81,O83,O85,O87,O89,O91)</f>
        <v>10</v>
      </c>
      <c r="P17" s="165">
        <f>SUM(P19,P21,P23,P25,P27,P29,P31,P33,P35,P37,P39,P41,P43,P45,P47,P49,P51,P53,P55,P57,P59,P61,P63,P65,P67,P69,P71,P73,P75,P77,P79,P81,P83,P85,P87,P89,P91)</f>
        <v>48.1</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682.6</v>
      </c>
      <c r="F18" s="163">
        <f t="shared" si="1"/>
        <v>568.5</v>
      </c>
      <c r="G18" s="163">
        <v>85.3</v>
      </c>
      <c r="H18" s="163">
        <v>271.10000000000002</v>
      </c>
      <c r="I18" s="163">
        <v>212.1</v>
      </c>
      <c r="J18" s="163">
        <v>0</v>
      </c>
      <c r="K18" s="163">
        <v>0</v>
      </c>
      <c r="L18" s="163">
        <f t="shared" si="2"/>
        <v>114.10000000000001</v>
      </c>
      <c r="M18" s="163">
        <v>35.700000000000003</v>
      </c>
      <c r="N18" s="163">
        <v>3.6</v>
      </c>
      <c r="O18" s="163">
        <v>9.8000000000000007</v>
      </c>
      <c r="P18" s="163">
        <v>65</v>
      </c>
      <c r="Q18" s="163">
        <v>0</v>
      </c>
      <c r="R18" s="163">
        <v>0</v>
      </c>
      <c r="S18" s="164">
        <v>0</v>
      </c>
      <c r="T18" s="163">
        <v>0</v>
      </c>
    </row>
    <row r="19" spans="2:20">
      <c r="C19" s="77"/>
      <c r="D19" s="77" t="str">
        <f>$D$17</f>
        <v>Jahr 2020</v>
      </c>
      <c r="E19" s="165">
        <f t="shared" si="0"/>
        <v>597.09999999999991</v>
      </c>
      <c r="F19" s="165">
        <f t="shared" si="1"/>
        <v>495.4</v>
      </c>
      <c r="G19" s="165">
        <v>60.6</v>
      </c>
      <c r="H19" s="165">
        <v>222.1</v>
      </c>
      <c r="I19" s="165">
        <v>212.7</v>
      </c>
      <c r="J19" s="165">
        <v>0</v>
      </c>
      <c r="K19" s="165">
        <v>0</v>
      </c>
      <c r="L19" s="165">
        <f t="shared" si="2"/>
        <v>101.69999999999999</v>
      </c>
      <c r="M19" s="165">
        <v>40.799999999999997</v>
      </c>
      <c r="N19" s="165">
        <v>2.8</v>
      </c>
      <c r="O19" s="165">
        <v>10</v>
      </c>
      <c r="P19" s="165">
        <v>48.1</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98.2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10</v>
      </c>
      <c r="I12" s="163">
        <f>SUM(I14,I16,I18,I20,I22,I24,I26,I28,I30,I32,I34,I36,I38,I40,I42,I44,I46,I48,I50,I52,I54,I56,I58,I60,I62,I64,I66,I68,I70,I72,I74,I76,I78,I80,I82,I84,I86)</f>
        <v>87.4</v>
      </c>
      <c r="J12" s="308">
        <f>SUM(J14,J16,J18,J20,J22,J24,J26,J28,J30,J32,J34,J36,J38,J40,J42,J44,J46,J48,J50,J52,J54,J56,J58,J60,J62,J64,J66,J68,J70,J72,J74,J76,J78,J80,J82,J84,J86)</f>
        <v>0.8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90.3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10</v>
      </c>
      <c r="I13" s="167">
        <f>SUM(I15,I17,I19,I21,I23,I25,I27,I29,I31,I33,I35,I37,I39,I41,I43,I45,I47,I49,I51,I53,I55,I57,I59,I61,I63,I65,I67,I69,I71,I73,I75,I77,I79,I81,I83,I85,I87)</f>
        <v>79.3</v>
      </c>
      <c r="J13" s="309">
        <f>SUM(J15,J17,J19,J21,J23,J25,J27,J29,J31,J33,J35,J37,J39,J41,J43,J45,J47,J49,J51,J53,J55,J57,J59,J61,J63,J65,J67,J69,J71,J73,J75,J77,J79,J81,J83,J85,J87)</f>
        <v>1</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98.2</v>
      </c>
      <c r="F14" s="289">
        <v>0</v>
      </c>
      <c r="G14" s="163">
        <v>0</v>
      </c>
      <c r="H14" s="163">
        <v>10</v>
      </c>
      <c r="I14" s="163">
        <v>87.4</v>
      </c>
      <c r="J14" s="308">
        <v>0.8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90.3</v>
      </c>
      <c r="F15" s="290">
        <v>0</v>
      </c>
      <c r="G15" s="167">
        <v>0</v>
      </c>
      <c r="H15" s="167">
        <v>10</v>
      </c>
      <c r="I15" s="167">
        <v>79.3</v>
      </c>
      <c r="J15" s="309">
        <v>1</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98.2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10</v>
      </c>
      <c r="I12" s="163">
        <f>SUM(I14,I16,I18,I20,I22,I24,I26,I28,I30,I32,I34,I36,I38,I40,I42,I44,I46,I48,I50,I52,I54,I56,I58,I60,I62,I64,I66,I68,I70,I72,I74,I76,I78,I80,I82,I84,I86)</f>
        <v>87.4</v>
      </c>
      <c r="J12" s="308">
        <f>SUM(J14,J16,J18,J20,J22,J24,J26,J28,J30,J32,J34,J36,J38,J40,J42,J44,J46,J48,J50,J52,J54,J56,J58,J60,J62,J64,J66,J68,J70,J72,J74,J76,J78,J80,J82,J84,J86)</f>
        <v>0.8</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90.3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10</v>
      </c>
      <c r="I13" s="167">
        <f>SUM(I15,I17,I19,I21,I23,I25,I27,I29,I31,I33,I35,I37,I39,I41,I43,I45,I47,I49,I51,I53,I55,I57,I59,I61,I63,I65,I67,I69,I71,I73,I75,I77,I79,I81,I83,I85,I87)</f>
        <v>79.3</v>
      </c>
      <c r="J13" s="309">
        <f>SUM(J15,J17,J19,J21,J23,J25,J27,J29,J31,J33,J35,J37,J39,J41,J43,J45,J47,J49,J51,J53,J55,J57,J59,J61,J63,J65,J67,J69,J71,J73,J75,J77,J79,J81,J83,J85,J87)</f>
        <v>1</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98.2</v>
      </c>
      <c r="F14" s="289">
        <v>0</v>
      </c>
      <c r="G14" s="163">
        <v>0</v>
      </c>
      <c r="H14" s="163">
        <v>10</v>
      </c>
      <c r="I14" s="163">
        <v>87.4</v>
      </c>
      <c r="J14" s="308">
        <v>0.8</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90.3</v>
      </c>
      <c r="F15" s="290">
        <v>0</v>
      </c>
      <c r="G15" s="167">
        <v>0</v>
      </c>
      <c r="H15" s="167">
        <v>10</v>
      </c>
      <c r="I15" s="167">
        <v>79.3</v>
      </c>
      <c r="J15" s="309">
        <v>1</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37</v>
      </c>
    </row>
    <row r="14" spans="2:9" s="141" customFormat="1">
      <c r="B14" s="231"/>
      <c r="C14" s="44"/>
      <c r="D14" s="44" t="str">
        <f>"Jahr " &amp; (AktJahr-1)</f>
        <v>Jahr 2020</v>
      </c>
      <c r="E14" s="189">
        <f>SUM(E16,E18,E20,E22,E24,E26,E28,E30,E32,E34,E36,E38,E40,E42,E44,E46,E48,E50,E52,E54,E56,E58,E60,E62,E64,E66,E68,E70,E72,E74,E76,E78,E80,E82,E84,E86,E88)</f>
        <v>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45</v>
      </c>
    </row>
    <row r="15" spans="2:9">
      <c r="B15" s="231" t="s">
        <v>84</v>
      </c>
      <c r="C15" s="60" t="s">
        <v>82</v>
      </c>
      <c r="D15" s="37" t="str">
        <f>$D$13</f>
        <v>Jahr 2021</v>
      </c>
      <c r="E15" s="187">
        <v>37</v>
      </c>
      <c r="F15" s="163">
        <v>0</v>
      </c>
      <c r="G15" s="163">
        <v>0</v>
      </c>
      <c r="H15" s="163">
        <v>0</v>
      </c>
      <c r="I15" s="188">
        <v>37</v>
      </c>
    </row>
    <row r="16" spans="2:9" s="141" customFormat="1">
      <c r="B16" s="231"/>
      <c r="C16" s="44"/>
      <c r="D16" s="44" t="str">
        <f>$D$14</f>
        <v>Jahr 2020</v>
      </c>
      <c r="E16" s="189">
        <v>45</v>
      </c>
      <c r="F16" s="167">
        <v>0</v>
      </c>
      <c r="G16" s="167">
        <v>0</v>
      </c>
      <c r="H16" s="167">
        <v>0</v>
      </c>
      <c r="I16" s="190">
        <v>45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2021-10-14T05:50:33Z</dcterms:modified>
</cp:coreProperties>
</file>