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<sst xmlns="http://schemas.openxmlformats.org/spreadsheetml/2006/main" count="1877" uniqueCount="665">
  <si>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</si>
  <si>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</si>
  <si>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</si>
  <si>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</si>
  <si>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</si>
  <si>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</si>
  <si>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</si>
  <si>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</si>
  <si>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</si>
  <si>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</si>
  <si>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</si>
  <si>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</si>
  <si>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</si>
  <si>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</si>
  <si>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</si>
  <si>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</si>
  <si>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</si>
  <si>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</si>
  <si>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</si>
  <si>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</si>
  <si>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</si>
  <si>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</si>
  <si>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</si>
  <si>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</si>
  <si>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</si>
  <si>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</si>
  <si>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</si>
  <si>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</si>
  <si>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</si>
  <si>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</si>
  <si>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</si>
  <si>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</si>
  <si>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</si>
  <si>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</si>
  <si>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</si>
  <si>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</si>
  <si>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</si>
  <si>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</si>
  <si>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</si>
  <si>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</si>
  <si>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</si>
  <si>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</si>
  <si>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</si>
  <si>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</si>
  <si>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</si>
  <si>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</si>
  <si>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</si>
  <si>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</si>
  <si>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</si>
  <si>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</si>
  <si>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</si>
  <si>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</si>
  <si>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</si>
  <si>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</si>
  <si>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</si>
  <si>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</si>
  <si>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</si>
  <si>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</si>
  <si>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</si>
  <si>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</si>
  <si>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</si>
  <si>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</si>
  <si>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</si>
  <si>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</si>
  <si>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</si>
  <si>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</si>
  <si>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</si>
  <si>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</si>
  <si>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</si>
  <si>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</si>
  <si>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</si>
  <si>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</si>
  <si>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</si>
  <si>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</si>
  <si>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</si>
  <si>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</si>
  <si>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</si>
  <si>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</si>
  <si>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</si>
  <si>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</si>
  <si>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</si>
  <si>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</si>
  <si>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</si>
  <si>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</si>
  <si>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</si>
  <si>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</si>
  <si>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</si>
  <si>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</si>
  <si>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</si>
  <si>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</si>
  <si>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</si>
  <si>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</si>
  <si>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</si>
  <si>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</si>
  <si>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</si>
  <si>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</si>
  <si>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</si>
  <si>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</si>
  <si>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</si>
  <si>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</si>
  <si>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</si>
  <si>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</si>
  <si>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</si>
  <si>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</si>
  <si>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</si>
  <si>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</si>
  <si>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</si>
  <si>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</si>
  <si>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</si>
  <si>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</si>
  <si>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</si>
  <si>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</si>
  <si>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</si>
  <si>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</si>
  <si>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</si>
  <si>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</si>
  <si>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</si>
  <si>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</si>
  <si>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</si>
  <si>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</si>
  <si>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</si>
  <si>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</si>
  <si>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</si>
  <si>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</si>
  <si>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</si>
  <si>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</si>
  <si>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</si>
  <si>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</si>
  <si>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</si>
  <si>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</si>
  <si>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</si>
  <si>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</si>
  <si>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</si>
  <si>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</si>
  <si>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</si>
  <si>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</si>
  <si>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</si>
  <si>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</si>
  <si>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</si>
  <si>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</si>
  <si>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</si>
  <si>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</si>
  <si>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</si>
  <si>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</si>
  <si>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</si>
  <si>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</si>
  <si>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</si>
  <si>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</si>
  <si>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</si>
  <si>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</si>
  <si>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</si>
  <si>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</si>
  <si>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</si>
  <si>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</si>
  <si>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</si>
  <si>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</si>
  <si>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</si>
  <si>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</si>
  <si>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</si>
  <si>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</si>
  <si>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</si>
  <si>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</si>
  <si>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</si>
  <si>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</si>
  <si>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</si>
  <si>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</si>
  <si>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</si>
  <si>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</si>
  <si>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</si>
  <si>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</si>
  <si>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</si>
  <si>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</si>
  <si>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</si>
  <si>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</si>
  <si>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</si>
  <si>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</si>
  <si>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</si>
  <si>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</si>
  <si>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</si>
  <si>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</si>
  <si>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</si>
  <si>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</si>
  <si>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</si>
  <si>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</si>
  <si>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</si>
  <si>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</si>
  <si>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</si>
  <si>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</si>
  <si>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</si>
  <si>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</si>
  <si>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</si>
  <si>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</si>
  <si>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</si>
  <si>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</si>
  <si>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</si>
  <si>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</si>
  <si>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</si>
  <si>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</si>
  <si>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</si>
  <si>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</si>
  <si>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</si>
  <si>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</si>
  <si>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</si>
  <si>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</si>
  <si>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</si>
  <si>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</si>
  <si>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</si>
  <si>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</si>
  <si>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</si>
  <si>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</si>
  <si>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</si>
  <si>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</si>
  <si>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</si>
  <si>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</si>
  <si>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</si>
  <si>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</si>
  <si>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</si>
  <si>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</si>
  <si>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</si>
  <si>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</si>
  <si>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</si>
  <si>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</si>
  <si>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</si>
  <si>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</si>
  <si>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</si>
  <si>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</si>
  <si>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</si>
  <si>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</si>
  <si>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</si>
  <si>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</si>
  <si>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</si>
  <si>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</si>
  <si>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</si>
  <si>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</si>
  <si>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</si>
  <si>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</si>
  <si>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</si>
  <si>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</si>
  <si>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</si>
  <si>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</si>
  <si>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</si>
  <si>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</si>
  <si>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</si>
  <si>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</si>
  <si>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</si>
  <si>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</si>
  <si>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</si>
  <si>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</si>
  <si>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</si>
  <si>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</si>
  <si>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</si>
  <si>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</si>
  <si>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</si>
  <si>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</si>
  <si>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</si>
  <si>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</si>
  <si>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</si>
  <si>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</si>
  <si>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</si>
  <si>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</si>
  <si>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</si>
  <si>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</si>
  <si>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</si>
  <si>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</si>
  <si>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</si>
  <si>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</si>
  <si>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</si>
  <si>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</si>
  <si>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</si>
  <si>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</si>
  <si>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</si>
  <si>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</si>
  <si>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</si>
  <si>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</si>
  <si>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</si>
  <si>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</si>
  <si>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</si>
  <si>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</si>
  <si>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</si>
  <si>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</si>
  <si>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</si>
  <si>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</si>
  <si>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</si>
  <si>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</si>
  <si>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</si>
  <si>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</si>
  <si>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</si>
  <si>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</si>
  <si>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</si>
  <si>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</si>
  <si>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</si>
  <si>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</si>
  <si>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17.04.2018</t>
  </si>
  <si>
    <t>FOE</t>
  </si>
  <si>
    <t>Förde Sparkasse</t>
  </si>
  <si>
    <t>22.06.2016</t>
  </si>
  <si>
    <t>F</t>
  </si>
  <si>
    <t>Mio</t>
  </si>
  <si>
    <t>U</t>
  </si>
  <si>
    <t>S</t>
  </si>
  <si>
    <t>Y:\Pfandbriefbüro\Pfandbriefstatistik\PfDaten\Excel\PfbTvEU_FOE_1803</t>
  </si>
  <si>
    <t>Foerde Sparkasse</t>
  </si>
  <si>
    <t>Lorentzendamm 28-30</t>
  </si>
  <si>
    <t>D-24103 Kiel, Germany</t>
  </si>
  <si>
    <t>Phone: +49 431 592-0</t>
  </si>
  <si>
    <t>Fax: +49 431 592-3669</t>
  </si>
  <si>
    <t>e-m: info@foerde-sparkasse.de</t>
  </si>
  <si>
    <t>Internet: www.foerde-sparkasse.de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</si>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</sst>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1524000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301</v>
      </c>
      <c r="H2" s="82"/>
      <c r="I2" s="82"/>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4"/>
      <c r="B8"/>
      <c r="C8"/>
      <c r="D8"/>
      <c r="E8"/>
      <c r="G8" s="31" t="s">
        <v>307</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Q1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Q1 2018</v>
      </c>
      <c r="E20" s="300" t="str">
        <f>AktQuartKurz&amp;" "&amp;(AktJahr-1)</f>
        <v>Q1 2017</v>
      </c>
      <c r="F20" s="20" t="str">
        <f>D20</f>
        <v>Q1 2018</v>
      </c>
      <c r="G20" s="300" t="str">
        <f>E20</f>
        <v>Q1 2017</v>
      </c>
      <c r="H20" s="20" t="str">
        <f>D20</f>
        <v>Q1 2018</v>
      </c>
      <c r="I20" s="300" t="str">
        <f>E20</f>
        <v>Q1 2017</v>
      </c>
      <c r="J20"/>
      <c r="L20" s="242"/>
    </row>
    <row r="21" spans="1:10" s="7" customFormat="1" ht="15" customHeight="1">
      <c r="A21" s="176">
        <v>0</v>
      </c>
      <c r="B21" s="326" t="s">
        <v>109</v>
      </c>
      <c r="C21" s="21" t="str">
        <f>"("&amp;Einheit_Waehrung&amp;")"</f>
        <v>(€ mn.)</v>
      </c>
      <c r="D21" s="149">
        <v>400</v>
      </c>
      <c r="E21" s="301">
        <v>405</v>
      </c>
      <c r="F21" s="149">
        <v>442.8</v>
      </c>
      <c r="G21" s="301">
        <v>459.5</v>
      </c>
      <c r="H21" s="149">
        <v>394.2</v>
      </c>
      <c r="I21" s="301">
        <v>400.8</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574</v>
      </c>
      <c r="E23" s="303">
        <v>612.4</v>
      </c>
      <c r="F23" s="151">
        <v>651.4</v>
      </c>
      <c r="G23" s="303">
        <v>709.3</v>
      </c>
      <c r="H23" s="151">
        <v>572.4</v>
      </c>
      <c r="I23" s="303">
        <v>620.7</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174</v>
      </c>
      <c r="E25" s="301">
        <f t="shared" si="0"/>
        <v>207.4</v>
      </c>
      <c r="F25" s="149">
        <f t="shared" si="0"/>
        <v>208.6</v>
      </c>
      <c r="G25" s="301">
        <f t="shared" si="0"/>
        <v>249.8</v>
      </c>
      <c r="H25" s="149">
        <f t="shared" si="0"/>
        <v>178.2</v>
      </c>
      <c r="I25" s="301">
        <f t="shared" si="0"/>
        <v>219.9</v>
      </c>
      <c r="J25"/>
    </row>
    <row r="26" spans="1:10" s="7" customFormat="1" ht="15" customHeight="1">
      <c r="A26" s="176">
        <v>0</v>
      </c>
      <c r="B26" s="356" t="s">
        <v>112</v>
      </c>
      <c r="C26" s="356"/>
      <c r="D26" s="152">
        <f aca="true" t="shared" si="1" ref="D26:I26">IF(D21=0,0,ROUND(100*D25/D21,1))</f>
        <v>43.5</v>
      </c>
      <c r="E26" s="304">
        <f t="shared" si="1"/>
        <v>51.2</v>
      </c>
      <c r="F26" s="152">
        <f t="shared" si="1"/>
        <v>47.1</v>
      </c>
      <c r="G26" s="304">
        <f t="shared" si="1"/>
        <v>54.4</v>
      </c>
      <c r="H26" s="152">
        <f t="shared" si="1"/>
        <v>45.2</v>
      </c>
      <c r="I26" s="304">
        <f t="shared" si="1"/>
        <v>54.9</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Q1 2018</v>
      </c>
      <c r="E33" s="300" t="str">
        <f>AktQuartKurz&amp;" "&amp;(AktJahr-1)</f>
        <v>Q1 2017</v>
      </c>
      <c r="F33" s="20" t="str">
        <f>D33</f>
        <v>Q1 2018</v>
      </c>
      <c r="G33" s="300" t="str">
        <f>E33</f>
        <v>Q1 2017</v>
      </c>
      <c r="H33" s="20" t="str">
        <f>D33</f>
        <v>Q1 2018</v>
      </c>
      <c r="I33" s="300" t="str">
        <f>E33</f>
        <v>Q1 2017</v>
      </c>
      <c r="J33"/>
    </row>
    <row r="34" spans="1:10" ht="15" customHeight="1">
      <c r="A34" s="176">
        <v>1</v>
      </c>
      <c r="B34" s="326" t="s">
        <v>117</v>
      </c>
      <c r="C34" s="21" t="str">
        <f>"("&amp;Einheit_Waehrung&amp;")"</f>
        <v>(€ mn.)</v>
      </c>
      <c r="D34" s="149">
        <v>0</v>
      </c>
      <c r="E34" s="301">
        <v>0</v>
      </c>
      <c r="F34" s="149">
        <v>0</v>
      </c>
      <c r="G34" s="301">
        <v>0</v>
      </c>
      <c r="H34" s="149">
        <v>0</v>
      </c>
      <c r="I34" s="301">
        <v>0</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0</v>
      </c>
      <c r="E36" s="303">
        <v>0</v>
      </c>
      <c r="F36" s="151">
        <v>0</v>
      </c>
      <c r="G36" s="303">
        <v>0</v>
      </c>
      <c r="H36" s="151">
        <v>0</v>
      </c>
      <c r="I36" s="303">
        <v>0</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112</v>
      </c>
      <c r="C39" s="356"/>
      <c r="D39" s="152">
        <f aca="true" t="shared" si="3" ref="D39:I39">IF(D34=0,0,ROUND(100*D38/D34,1))</f>
        <v>0</v>
      </c>
      <c r="E39" s="304">
        <f t="shared" si="3"/>
        <v>0</v>
      </c>
      <c r="F39" s="152">
        <f t="shared" si="3"/>
        <v>0</v>
      </c>
      <c r="G39" s="304">
        <f t="shared" si="3"/>
        <v>0</v>
      </c>
      <c r="H39" s="152">
        <f t="shared" si="3"/>
        <v>0</v>
      </c>
      <c r="I39" s="304">
        <f t="shared" si="3"/>
        <v>0</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Q1 2018</v>
      </c>
      <c r="E46" s="300" t="str">
        <f>AktQuartKurz&amp;" "&amp;(AktJahr-1)</f>
        <v>Q1 2017</v>
      </c>
      <c r="F46" s="20" t="str">
        <f>D46</f>
        <v>Q1 2018</v>
      </c>
      <c r="G46" s="300" t="str">
        <f>E46</f>
        <v>Q1 2017</v>
      </c>
      <c r="H46" s="20" t="str">
        <f>D46</f>
        <v>Q1 2018</v>
      </c>
      <c r="I46" s="300" t="str">
        <f>E46</f>
        <v>Q1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Q1 2018</v>
      </c>
      <c r="E59" s="300" t="str">
        <f>AktQuartKurz&amp;" "&amp;(AktJahr-1)</f>
        <v>Q1 2017</v>
      </c>
      <c r="F59" s="20" t="str">
        <f>D59</f>
        <v>Q1 2018</v>
      </c>
      <c r="G59" s="300" t="str">
        <f>E59</f>
        <v>Q1 2017</v>
      </c>
      <c r="H59" s="20" t="str">
        <f>D59</f>
        <v>Q1 2018</v>
      </c>
      <c r="I59" s="300" t="str">
        <f>E59</f>
        <v>Q1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Q1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Q1</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Q1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Q1 2018</v>
      </c>
      <c r="E8" s="206" t="str">
        <f>AktQuartKurz&amp;" "&amp;(AktJahr-1)</f>
        <v>Q1 2017</v>
      </c>
    </row>
    <row r="9" spans="1:5" ht="15.75" customHeight="1">
      <c r="A9" s="285">
        <v>0</v>
      </c>
      <c r="B9" s="349" t="s">
        <v>211</v>
      </c>
      <c r="C9" s="207" t="s">
        <v>116</v>
      </c>
      <c r="D9" s="208">
        <v>400</v>
      </c>
      <c r="E9" s="209">
        <v>405</v>
      </c>
    </row>
    <row r="10" spans="1:5" ht="19.5" customHeight="1" thickBot="1">
      <c r="A10" s="286">
        <v>0</v>
      </c>
      <c r="B10" s="278" t="s">
        <v>212</v>
      </c>
      <c r="C10" s="210" t="s">
        <v>99</v>
      </c>
      <c r="D10" s="305">
        <v>100</v>
      </c>
      <c r="E10" s="306">
        <v>100</v>
      </c>
    </row>
    <row r="11" spans="1:5" ht="7.5" customHeight="1" thickBot="1">
      <c r="A11" s="285">
        <v>0</v>
      </c>
      <c r="B11" s="350"/>
      <c r="C11" s="351"/>
      <c r="D11" s="351"/>
      <c r="E11" s="352"/>
    </row>
    <row r="12" spans="1:5" ht="15.75" customHeight="1">
      <c r="A12" s="285">
        <v>0</v>
      </c>
      <c r="B12" s="353" t="s">
        <v>111</v>
      </c>
      <c r="C12" s="211" t="s">
        <v>116</v>
      </c>
      <c r="D12" s="208">
        <v>574</v>
      </c>
      <c r="E12" s="209">
        <v>612.4</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99</v>
      </c>
      <c r="E16" s="215">
        <v>99</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660</v>
      </c>
      <c r="D27" s="214">
        <v>0</v>
      </c>
      <c r="E27" s="215">
        <v>0</v>
      </c>
    </row>
    <row r="28" spans="1:5" ht="30" customHeight="1">
      <c r="A28" s="285">
        <v>0</v>
      </c>
      <c r="B28" s="281" t="s">
        <v>214</v>
      </c>
      <c r="C28" s="216" t="s">
        <v>215</v>
      </c>
      <c r="D28" s="214">
        <v>6.88</v>
      </c>
      <c r="E28" s="215">
        <v>6.64</v>
      </c>
    </row>
    <row r="29" spans="1:5" ht="30" customHeight="1">
      <c r="A29" s="285">
        <v>0</v>
      </c>
      <c r="B29" s="281" t="s">
        <v>256</v>
      </c>
      <c r="C29" s="216" t="s">
        <v>99</v>
      </c>
      <c r="D29" s="214">
        <v>55</v>
      </c>
      <c r="E29" s="215">
        <v>55</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Q1 2018</v>
      </c>
      <c r="E33" s="206" t="str">
        <f>AktQuartKurz&amp;" "&amp;(AktJahr-1)</f>
        <v>Q1 2017</v>
      </c>
    </row>
    <row r="34" spans="1:5" ht="15.75" customHeight="1">
      <c r="A34" s="285">
        <v>1</v>
      </c>
      <c r="B34" s="349" t="s">
        <v>211</v>
      </c>
      <c r="C34" s="249" t="s">
        <v>116</v>
      </c>
      <c r="D34" s="250">
        <v>0</v>
      </c>
      <c r="E34" s="251">
        <v>0</v>
      </c>
    </row>
    <row r="35" spans="1:5" ht="19.5" customHeight="1" thickBot="1">
      <c r="A35" s="285">
        <v>1</v>
      </c>
      <c r="B35" s="278" t="s">
        <v>212</v>
      </c>
      <c r="C35" s="210" t="s">
        <v>99</v>
      </c>
      <c r="D35" s="305">
        <v>0</v>
      </c>
      <c r="E35" s="306">
        <v>0</v>
      </c>
    </row>
    <row r="36" spans="1:5" ht="7.5" customHeight="1" thickBot="1">
      <c r="A36" s="285">
        <v>1</v>
      </c>
      <c r="B36" s="350"/>
      <c r="C36" s="351"/>
      <c r="D36" s="351"/>
      <c r="E36" s="352"/>
    </row>
    <row r="37" spans="1:5" ht="15.75" customHeight="1">
      <c r="A37" s="285">
        <v>1</v>
      </c>
      <c r="B37" s="353" t="s">
        <v>111</v>
      </c>
      <c r="C37" s="218" t="s">
        <v>116</v>
      </c>
      <c r="D37" s="250">
        <v>0</v>
      </c>
      <c r="E37" s="251">
        <v>0</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0</v>
      </c>
      <c r="E41" s="215">
        <v>0</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660</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Q1 2018</v>
      </c>
      <c r="E58" s="206" t="str">
        <f>AktQuartKurz&amp;" "&amp;(AktJahr-1)</f>
        <v>Q1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660</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Q1 2018</v>
      </c>
      <c r="E83" s="206" t="str">
        <f>AktQuartKurz&amp;" "&amp;(AktJahr-1)</f>
        <v>Q1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660</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3</v>
      </c>
      <c r="D5" s="90"/>
      <c r="E5" s="94" t="s">
        <v>66</v>
      </c>
      <c r="F5" s="123" t="str">
        <f>(Institut&amp;", erstellt am "&amp;TEXT(ErstDatum,"TT-MMMM-JJJJ")&amp;" mit "&amp;Version&amp;" bei "&amp;AusfInstitut)</f>
        <v>FOE, erstellt am 17-April-2018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FOE</v>
      </c>
      <c r="G7" s="91"/>
      <c r="H7" s="95" t="s">
        <v>92</v>
      </c>
      <c r="I7" s="139" t="s">
        <v>661</v>
      </c>
      <c r="J7" s="101" t="s">
        <v>94</v>
      </c>
    </row>
    <row r="8" spans="2:10" ht="15">
      <c r="B8" s="88" t="s">
        <v>79</v>
      </c>
      <c r="C8" s="288" t="s">
        <v>294</v>
      </c>
      <c r="D8" s="91"/>
      <c r="E8" s="95" t="s">
        <v>74</v>
      </c>
      <c r="F8" s="133" t="str">
        <f>IF(AuswertBasis="Verband","all Pfandbrief issuers",AuswertBasis)</f>
        <v>Institut FOE</v>
      </c>
      <c r="G8" s="91"/>
      <c r="H8" s="95" t="s">
        <v>93</v>
      </c>
      <c r="I8" s="139" t="s">
        <v>81</v>
      </c>
      <c r="J8" s="101" t="s">
        <v>95</v>
      </c>
    </row>
    <row r="9" spans="2:10" ht="15">
      <c r="B9" s="88" t="s">
        <v>54</v>
      </c>
      <c r="C9" s="124" t="s">
        <v>47</v>
      </c>
      <c r="D9" s="91"/>
      <c r="E9" s="95" t="s">
        <v>69</v>
      </c>
      <c r="F9" s="132">
        <f>DATE(AktJahr,AktMonat+1,0)</f>
        <v>43190</v>
      </c>
      <c r="G9" s="89"/>
      <c r="H9" s="287" t="s">
        <v>237</v>
      </c>
      <c r="I9" s="86" t="str">
        <f>(AktJahr&amp;RIGHT("0"&amp;AktMonat,2))</f>
        <v>201803</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1. Quartal</v>
      </c>
      <c r="G12" s="101"/>
      <c r="H12" s="14"/>
      <c r="I12" s="14"/>
    </row>
    <row r="13" spans="2:9" ht="15">
      <c r="B13" s="88" t="s">
        <v>58</v>
      </c>
      <c r="C13" s="288" t="s">
        <v>239</v>
      </c>
      <c r="D13" s="91"/>
      <c r="E13" s="95" t="s">
        <v>73</v>
      </c>
      <c r="F13" s="133" t="str">
        <f>AktQuartKurz&amp;" "&amp;AktJahr&amp;IF(AuswertBasis="Verband"," ("&amp;TvInstitute&amp;")","")</f>
        <v>Q1 2018</v>
      </c>
      <c r="G13" s="101"/>
      <c r="H13" s="14"/>
      <c r="I13" s="14"/>
    </row>
    <row r="14" spans="2:9" ht="15">
      <c r="B14" s="88" t="s">
        <v>59</v>
      </c>
      <c r="C14" s="124" t="s">
        <v>296</v>
      </c>
      <c r="D14" s="91"/>
      <c r="E14" s="95" t="s">
        <v>75</v>
      </c>
      <c r="F14" s="133" t="str">
        <f>"Q"&amp;(AktMonat/3)</f>
        <v>Q1</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Q1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Q1 2018</v>
      </c>
      <c r="E8" s="366"/>
      <c r="F8" s="362" t="str">
        <f>AktQuartKurz&amp;" "&amp;(AktJahr-1)</f>
        <v>Q1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15</v>
      </c>
      <c r="E11" s="156">
        <v>29.8</v>
      </c>
      <c r="F11" s="155">
        <v>5</v>
      </c>
      <c r="G11" s="156">
        <v>29.1</v>
      </c>
    </row>
    <row r="12" spans="1:7" ht="12.75">
      <c r="A12" s="176">
        <v>0</v>
      </c>
      <c r="B12" s="365" t="s">
        <v>124</v>
      </c>
      <c r="C12" s="365"/>
      <c r="D12" s="155">
        <v>10</v>
      </c>
      <c r="E12" s="156">
        <v>25.4</v>
      </c>
      <c r="F12" s="155">
        <v>0</v>
      </c>
      <c r="G12" s="156">
        <v>19.2</v>
      </c>
    </row>
    <row r="13" spans="1:7" ht="12.75">
      <c r="A13" s="176">
        <v>0</v>
      </c>
      <c r="B13" s="365" t="s">
        <v>125</v>
      </c>
      <c r="C13" s="365"/>
      <c r="D13" s="155">
        <v>25</v>
      </c>
      <c r="E13" s="156">
        <v>27.1</v>
      </c>
      <c r="F13" s="155">
        <v>15</v>
      </c>
      <c r="G13" s="156">
        <v>25</v>
      </c>
    </row>
    <row r="14" spans="1:7" ht="12.75">
      <c r="A14" s="176">
        <v>0</v>
      </c>
      <c r="B14" s="38" t="s">
        <v>126</v>
      </c>
      <c r="C14" s="38"/>
      <c r="D14" s="157">
        <v>63</v>
      </c>
      <c r="E14" s="158">
        <v>24.6</v>
      </c>
      <c r="F14" s="157">
        <v>10</v>
      </c>
      <c r="G14" s="158">
        <v>28.6</v>
      </c>
    </row>
    <row r="15" spans="1:7" ht="12.75">
      <c r="A15" s="176">
        <v>0</v>
      </c>
      <c r="B15" s="38" t="s">
        <v>127</v>
      </c>
      <c r="C15" s="38"/>
      <c r="D15" s="157">
        <v>46</v>
      </c>
      <c r="E15" s="158">
        <v>53.3</v>
      </c>
      <c r="F15" s="157">
        <v>88</v>
      </c>
      <c r="G15" s="158">
        <v>60.5</v>
      </c>
    </row>
    <row r="16" spans="1:7" ht="12.75">
      <c r="A16" s="176">
        <v>0</v>
      </c>
      <c r="B16" s="38" t="s">
        <v>128</v>
      </c>
      <c r="C16" s="38"/>
      <c r="D16" s="157">
        <v>40</v>
      </c>
      <c r="E16" s="158">
        <v>63.8</v>
      </c>
      <c r="F16" s="157">
        <v>46</v>
      </c>
      <c r="G16" s="158">
        <v>57.3</v>
      </c>
    </row>
    <row r="17" spans="1:7" ht="12.75">
      <c r="A17" s="176">
        <v>0</v>
      </c>
      <c r="B17" s="38" t="s">
        <v>129</v>
      </c>
      <c r="C17" s="38"/>
      <c r="D17" s="157">
        <v>30</v>
      </c>
      <c r="E17" s="158">
        <v>53.3</v>
      </c>
      <c r="F17" s="157">
        <v>40</v>
      </c>
      <c r="G17" s="158">
        <v>64.5</v>
      </c>
    </row>
    <row r="18" spans="1:7" ht="12.75">
      <c r="A18" s="176">
        <v>0</v>
      </c>
      <c r="B18" s="365" t="s">
        <v>130</v>
      </c>
      <c r="C18" s="365"/>
      <c r="D18" s="155">
        <v>130</v>
      </c>
      <c r="E18" s="156">
        <v>196.2</v>
      </c>
      <c r="F18" s="155">
        <v>130</v>
      </c>
      <c r="G18" s="156">
        <v>215.4</v>
      </c>
    </row>
    <row r="19" spans="1:7" ht="12.75">
      <c r="A19" s="176">
        <v>0</v>
      </c>
      <c r="B19" s="365" t="s">
        <v>131</v>
      </c>
      <c r="C19" s="365"/>
      <c r="D19" s="155">
        <v>41</v>
      </c>
      <c r="E19" s="156">
        <v>100.4</v>
      </c>
      <c r="F19" s="155">
        <v>71</v>
      </c>
      <c r="G19" s="156">
        <v>113</v>
      </c>
    </row>
    <row r="20" spans="2:7" ht="19.5" customHeight="1">
      <c r="B20" s="8"/>
      <c r="C20" s="8"/>
      <c r="D20" s="8"/>
      <c r="E20" s="8"/>
      <c r="F20" s="8"/>
      <c r="G20" s="8"/>
    </row>
    <row r="21" spans="1:7" ht="12.75" customHeight="1">
      <c r="A21" s="176">
        <v>1</v>
      </c>
      <c r="B21" s="326" t="s">
        <v>117</v>
      </c>
      <c r="C21" s="243"/>
      <c r="D21" s="362" t="str">
        <f>AktQuartKurz&amp;" "&amp;AktJahr</f>
        <v>Q1 2018</v>
      </c>
      <c r="E21" s="366"/>
      <c r="F21" s="362" t="str">
        <f>AktQuartKurz&amp;" "&amp;(AktJahr-1)</f>
        <v>Q1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0</v>
      </c>
      <c r="F24" s="155">
        <v>0</v>
      </c>
      <c r="G24" s="156">
        <v>0</v>
      </c>
    </row>
    <row r="25" spans="1:7" ht="12.75">
      <c r="A25" s="176">
        <v>1</v>
      </c>
      <c r="B25" s="365" t="s">
        <v>124</v>
      </c>
      <c r="C25" s="365"/>
      <c r="D25" s="155">
        <v>0</v>
      </c>
      <c r="E25" s="156">
        <v>0</v>
      </c>
      <c r="F25" s="155">
        <v>0</v>
      </c>
      <c r="G25" s="156">
        <v>0</v>
      </c>
    </row>
    <row r="26" spans="1:7" ht="12.75">
      <c r="A26" s="176">
        <v>1</v>
      </c>
      <c r="B26" s="365" t="s">
        <v>125</v>
      </c>
      <c r="C26" s="365"/>
      <c r="D26" s="155">
        <v>0</v>
      </c>
      <c r="E26" s="156">
        <v>0</v>
      </c>
      <c r="F26" s="155">
        <v>0</v>
      </c>
      <c r="G26" s="156">
        <v>0</v>
      </c>
    </row>
    <row r="27" spans="1:7" ht="12.75">
      <c r="A27" s="176">
        <v>1</v>
      </c>
      <c r="B27" s="38" t="s">
        <v>126</v>
      </c>
      <c r="C27" s="38"/>
      <c r="D27" s="157">
        <v>0</v>
      </c>
      <c r="E27" s="158">
        <v>0</v>
      </c>
      <c r="F27" s="157">
        <v>0</v>
      </c>
      <c r="G27" s="158">
        <v>0</v>
      </c>
    </row>
    <row r="28" spans="1:7" ht="12.75">
      <c r="A28" s="176">
        <v>1</v>
      </c>
      <c r="B28" s="38" t="s">
        <v>127</v>
      </c>
      <c r="C28" s="38"/>
      <c r="D28" s="157">
        <v>0</v>
      </c>
      <c r="E28" s="158">
        <v>0</v>
      </c>
      <c r="F28" s="157">
        <v>0</v>
      </c>
      <c r="G28" s="158">
        <v>0</v>
      </c>
    </row>
    <row r="29" spans="1:7" ht="12.75">
      <c r="A29" s="176">
        <v>1</v>
      </c>
      <c r="B29" s="38" t="s">
        <v>128</v>
      </c>
      <c r="C29" s="38"/>
      <c r="D29" s="157">
        <v>0</v>
      </c>
      <c r="E29" s="158">
        <v>0</v>
      </c>
      <c r="F29" s="157">
        <v>0</v>
      </c>
      <c r="G29" s="158">
        <v>0</v>
      </c>
    </row>
    <row r="30" spans="1:7" ht="12.75">
      <c r="A30" s="176">
        <v>1</v>
      </c>
      <c r="B30" s="38" t="s">
        <v>129</v>
      </c>
      <c r="C30" s="38"/>
      <c r="D30" s="157">
        <v>0</v>
      </c>
      <c r="E30" s="158">
        <v>0</v>
      </c>
      <c r="F30" s="157">
        <v>0</v>
      </c>
      <c r="G30" s="158">
        <v>0</v>
      </c>
    </row>
    <row r="31" spans="1:7" ht="12.75">
      <c r="A31" s="176">
        <v>1</v>
      </c>
      <c r="B31" s="365" t="s">
        <v>130</v>
      </c>
      <c r="C31" s="365"/>
      <c r="D31" s="155">
        <v>0</v>
      </c>
      <c r="E31" s="156">
        <v>0</v>
      </c>
      <c r="F31" s="155">
        <v>0</v>
      </c>
      <c r="G31" s="156">
        <v>0</v>
      </c>
    </row>
    <row r="32" spans="1:7" ht="12.75">
      <c r="A32" s="176">
        <v>1</v>
      </c>
      <c r="B32" s="365" t="s">
        <v>131</v>
      </c>
      <c r="C32" s="365"/>
      <c r="D32" s="157">
        <v>0</v>
      </c>
      <c r="E32" s="158">
        <v>0</v>
      </c>
      <c r="F32" s="157">
        <v>0</v>
      </c>
      <c r="G32" s="158">
        <v>0</v>
      </c>
    </row>
    <row r="33" spans="2:7" ht="19.5" customHeight="1">
      <c r="B33" s="8"/>
      <c r="C33" s="8"/>
      <c r="D33" s="8"/>
      <c r="E33" s="8"/>
      <c r="F33" s="8"/>
      <c r="G33" s="8"/>
    </row>
    <row r="34" spans="1:7" ht="12.75" customHeight="1">
      <c r="A34" s="176">
        <v>2</v>
      </c>
      <c r="B34" s="330" t="s">
        <v>118</v>
      </c>
      <c r="C34" s="243"/>
      <c r="D34" s="362" t="str">
        <f>AktQuartKurz&amp;" "&amp;AktJahr</f>
        <v>Q1 2018</v>
      </c>
      <c r="E34" s="366"/>
      <c r="F34" s="362" t="str">
        <f>AktQuartKurz&amp;" "&amp;(AktJahr-1)</f>
        <v>Q1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Q1 2018</v>
      </c>
      <c r="E47" s="366"/>
      <c r="F47" s="362" t="str">
        <f>AktQuartKurz&amp;" "&amp;(AktJahr-1)</f>
        <v>Q1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Q1 2018</v>
      </c>
      <c r="C5" s="372"/>
      <c r="D5" s="372"/>
      <c r="E5" s="372"/>
    </row>
    <row r="6" ht="12.75" customHeight="1"/>
    <row r="7" spans="1:5" ht="12.75" customHeight="1">
      <c r="A7" s="176">
        <v>0</v>
      </c>
      <c r="B7" s="331" t="s">
        <v>135</v>
      </c>
      <c r="C7" s="43"/>
      <c r="D7" s="44" t="str">
        <f>AktQuartKurz&amp;" "&amp;AktJahr</f>
        <v>Q1 2018</v>
      </c>
      <c r="E7" s="44" t="str">
        <f>AktQuartKurz&amp;" "&amp;(AktJahr-1)</f>
        <v>Q1 2017</v>
      </c>
    </row>
    <row r="8" spans="1:5" ht="12.75" customHeight="1">
      <c r="A8" s="176">
        <v>0</v>
      </c>
      <c r="B8" s="332"/>
      <c r="C8" s="45"/>
      <c r="D8" s="46" t="str">
        <f>Einheit_Waehrung</f>
        <v>€ mn.</v>
      </c>
      <c r="E8" s="46" t="str">
        <f>D8</f>
        <v>€ mn.</v>
      </c>
    </row>
    <row r="9" spans="1:5" ht="12.75" customHeight="1">
      <c r="A9" s="176">
        <v>0</v>
      </c>
      <c r="B9" s="47" t="s">
        <v>136</v>
      </c>
      <c r="C9" s="47"/>
      <c r="D9" s="159">
        <v>466.9</v>
      </c>
      <c r="E9" s="160">
        <v>499</v>
      </c>
    </row>
    <row r="10" spans="1:5" ht="12.75" customHeight="1">
      <c r="A10" s="176">
        <v>0</v>
      </c>
      <c r="B10" s="48" t="s">
        <v>137</v>
      </c>
      <c r="C10" s="48"/>
      <c r="D10" s="161">
        <v>52.5</v>
      </c>
      <c r="E10" s="162">
        <v>52</v>
      </c>
    </row>
    <row r="11" spans="1:5" ht="12.75" customHeight="1">
      <c r="A11" s="176">
        <v>0</v>
      </c>
      <c r="B11" s="48" t="s">
        <v>138</v>
      </c>
      <c r="C11" s="48"/>
      <c r="D11" s="161">
        <v>34.6</v>
      </c>
      <c r="E11" s="162">
        <v>41.5</v>
      </c>
    </row>
    <row r="12" spans="1:5" ht="12.75" customHeight="1">
      <c r="A12" s="176">
        <v>0</v>
      </c>
      <c r="B12" s="48" t="s">
        <v>139</v>
      </c>
      <c r="C12" s="48"/>
      <c r="D12" s="161">
        <v>0</v>
      </c>
      <c r="E12" s="162">
        <v>0</v>
      </c>
    </row>
    <row r="13" spans="1:5" ht="12.75" customHeight="1">
      <c r="A13" s="176">
        <v>0</v>
      </c>
      <c r="B13" s="49" t="s">
        <v>143</v>
      </c>
      <c r="C13" s="49"/>
      <c r="D13" s="163">
        <f>SUM(D9:D12)</f>
        <v>554</v>
      </c>
      <c r="E13" s="164">
        <f>SUM(E9:E12)</f>
        <v>592.5</v>
      </c>
    </row>
    <row r="14" ht="12.75" customHeight="1"/>
    <row r="15" ht="12.75" customHeight="1"/>
    <row r="16" spans="2:5" s="9" customFormat="1" ht="12.75" customHeight="1">
      <c r="B16" s="372" t="s">
        <v>247</v>
      </c>
      <c r="C16" s="372"/>
      <c r="D16" s="372"/>
      <c r="E16" s="372"/>
    </row>
    <row r="17" spans="2:5" s="9" customFormat="1" ht="12.75" customHeight="1">
      <c r="B17" s="372" t="str">
        <f>UebInstitutQuartal</f>
        <v>Q1 2018</v>
      </c>
      <c r="C17" s="372"/>
      <c r="D17" s="372"/>
      <c r="E17" s="372"/>
    </row>
    <row r="18" spans="2:5" ht="12.75" customHeight="1">
      <c r="B18"/>
      <c r="C18"/>
      <c r="D18" s="50"/>
      <c r="E18" s="50"/>
    </row>
    <row r="19" spans="1:5" ht="12.75" customHeight="1">
      <c r="A19" s="176">
        <v>1</v>
      </c>
      <c r="B19" s="331" t="s">
        <v>135</v>
      </c>
      <c r="C19" s="43"/>
      <c r="D19" s="51" t="str">
        <f>AktQuartKurz&amp;" "&amp;AktJahr</f>
        <v>Q1 2018</v>
      </c>
      <c r="E19" s="44" t="str">
        <f>AktQuartKurz&amp;" "&amp;(AktJahr-1)</f>
        <v>Q1 2017</v>
      </c>
    </row>
    <row r="20" spans="1:5" ht="12.75" customHeight="1">
      <c r="A20" s="176">
        <v>1</v>
      </c>
      <c r="B20" s="332"/>
      <c r="C20" s="45"/>
      <c r="D20" s="46" t="str">
        <f>Einheit_Waehrung</f>
        <v>€ mn.</v>
      </c>
      <c r="E20" s="46" t="str">
        <f>D20</f>
        <v>€ mn.</v>
      </c>
    </row>
    <row r="21" spans="1:5" ht="12.75" customHeight="1">
      <c r="A21" s="176">
        <v>1</v>
      </c>
      <c r="B21" s="299" t="s">
        <v>248</v>
      </c>
      <c r="C21" s="47"/>
      <c r="D21" s="159">
        <v>0</v>
      </c>
      <c r="E21" s="165">
        <v>0</v>
      </c>
    </row>
    <row r="22" spans="1:5" ht="12.75" customHeight="1">
      <c r="A22" s="176">
        <v>1</v>
      </c>
      <c r="B22" s="271" t="s">
        <v>249</v>
      </c>
      <c r="C22" s="48"/>
      <c r="D22" s="161">
        <v>0</v>
      </c>
      <c r="E22" s="162">
        <v>0</v>
      </c>
    </row>
    <row r="23" spans="1:5" ht="12.75" customHeight="1">
      <c r="A23" s="176">
        <v>1</v>
      </c>
      <c r="B23" s="271" t="s">
        <v>250</v>
      </c>
      <c r="C23" s="244"/>
      <c r="D23" s="166">
        <v>0</v>
      </c>
      <c r="E23" s="167">
        <v>0</v>
      </c>
    </row>
    <row r="24" spans="1:5" ht="12.75" customHeight="1">
      <c r="A24" s="176">
        <v>1</v>
      </c>
      <c r="B24" s="49" t="s">
        <v>143</v>
      </c>
      <c r="C24" s="49"/>
      <c r="D24" s="163">
        <f>SUM(D21:D23)</f>
        <v>0</v>
      </c>
      <c r="E24" s="164">
        <f>SUM(E21:E23)</f>
        <v>0</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Q1 2018</v>
      </c>
      <c r="C29" s="372"/>
      <c r="D29" s="372"/>
      <c r="E29" s="372"/>
    </row>
    <row r="30" spans="2:5" ht="12.75" customHeight="1">
      <c r="B30"/>
      <c r="C30"/>
      <c r="D30" s="50"/>
      <c r="E30" s="50"/>
    </row>
    <row r="31" spans="1:5" ht="12.75" customHeight="1">
      <c r="A31" s="176">
        <v>2</v>
      </c>
      <c r="B31" s="331" t="s">
        <v>135</v>
      </c>
      <c r="C31" s="43"/>
      <c r="D31" s="51" t="str">
        <f>AktQuartKurz&amp;" "&amp;AktJahr</f>
        <v>Q1 2018</v>
      </c>
      <c r="E31" s="44" t="str">
        <f>AktQuartKurz&amp;" "&amp;(AktJahr-1)</f>
        <v>Q1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Q1 2018</v>
      </c>
      <c r="C41" s="372"/>
      <c r="D41" s="372"/>
      <c r="E41" s="372"/>
    </row>
    <row r="42" spans="2:5" ht="12.75" customHeight="1">
      <c r="B42"/>
      <c r="C42"/>
      <c r="D42" s="50"/>
      <c r="E42" s="50"/>
    </row>
    <row r="43" spans="1:5" ht="12.75" customHeight="1">
      <c r="A43" s="176">
        <v>3</v>
      </c>
      <c r="B43" s="331" t="s">
        <v>135</v>
      </c>
      <c r="C43" s="43"/>
      <c r="D43" s="44" t="str">
        <f>AktQuartKurz&amp;" "&amp;AktJahr</f>
        <v>Q1 2018</v>
      </c>
      <c r="E43" s="44" t="str">
        <f>AktQuartKurz&amp;" "&amp;(AktJahr-1)</f>
        <v>Q1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Q1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553.9</v>
      </c>
      <c r="F16" s="168">
        <f>SUM(G16:K16)</f>
        <v>514.3</v>
      </c>
      <c r="G16" s="168">
        <v>44.2</v>
      </c>
      <c r="H16" s="168">
        <v>363.8</v>
      </c>
      <c r="I16" s="168">
        <v>106.3</v>
      </c>
      <c r="J16" s="168">
        <v>0</v>
      </c>
      <c r="K16" s="168">
        <v>0</v>
      </c>
      <c r="L16" s="168">
        <f>SUM(M16:R16)</f>
        <v>39.6</v>
      </c>
      <c r="M16" s="168">
        <v>7.9</v>
      </c>
      <c r="N16" s="168">
        <v>14.5</v>
      </c>
      <c r="O16" s="168">
        <v>3.1</v>
      </c>
      <c r="P16" s="168">
        <v>14.1</v>
      </c>
      <c r="Q16" s="168">
        <v>0</v>
      </c>
      <c r="R16" s="168">
        <v>0</v>
      </c>
      <c r="S16" s="169">
        <v>0</v>
      </c>
      <c r="T16" s="168">
        <v>0</v>
      </c>
    </row>
    <row r="17" spans="3:20" ht="12.75">
      <c r="C17" s="81"/>
      <c r="D17" s="81" t="str">
        <f>"year "&amp;(AktJahr-1)</f>
        <v>year 2017</v>
      </c>
      <c r="E17" s="170">
        <f aca="true" t="shared" si="0" ref="E17:E48">F17+L17</f>
        <v>592.4000000000001</v>
      </c>
      <c r="F17" s="170">
        <f aca="true" t="shared" si="1" ref="F17:F48">SUM(G17:K17)</f>
        <v>544.7</v>
      </c>
      <c r="G17" s="170">
        <v>48.1</v>
      </c>
      <c r="H17" s="170">
        <v>389.9</v>
      </c>
      <c r="I17" s="170">
        <v>106.7</v>
      </c>
      <c r="J17" s="170">
        <v>0</v>
      </c>
      <c r="K17" s="170">
        <v>0</v>
      </c>
      <c r="L17" s="170">
        <f aca="true" t="shared" si="2" ref="L17:L48">SUM(M17:R17)</f>
        <v>47.7</v>
      </c>
      <c r="M17" s="170">
        <v>7.3</v>
      </c>
      <c r="N17" s="170">
        <v>17.3</v>
      </c>
      <c r="O17" s="170">
        <v>0</v>
      </c>
      <c r="P17" s="170">
        <v>23.1</v>
      </c>
      <c r="Q17" s="170">
        <v>0</v>
      </c>
      <c r="R17" s="170">
        <v>0</v>
      </c>
      <c r="S17" s="171">
        <v>0</v>
      </c>
      <c r="T17" s="170">
        <v>0</v>
      </c>
    </row>
    <row r="18" spans="2:20" ht="12.75">
      <c r="B18" s="65" t="s">
        <v>10</v>
      </c>
      <c r="C18" s="64" t="s">
        <v>153</v>
      </c>
      <c r="D18" s="39" t="str">
        <f>$D$16</f>
        <v>year 2018</v>
      </c>
      <c r="E18" s="168">
        <f t="shared" si="0"/>
        <v>553.9</v>
      </c>
      <c r="F18" s="168">
        <f t="shared" si="1"/>
        <v>514.3</v>
      </c>
      <c r="G18" s="168">
        <v>44.2</v>
      </c>
      <c r="H18" s="168">
        <v>363.8</v>
      </c>
      <c r="I18" s="168">
        <v>106.3</v>
      </c>
      <c r="J18" s="168">
        <v>0</v>
      </c>
      <c r="K18" s="168">
        <v>0</v>
      </c>
      <c r="L18" s="168">
        <f t="shared" si="2"/>
        <v>39.6</v>
      </c>
      <c r="M18" s="168">
        <v>7.9</v>
      </c>
      <c r="N18" s="168">
        <v>14.5</v>
      </c>
      <c r="O18" s="168">
        <v>3.1</v>
      </c>
      <c r="P18" s="168">
        <v>14.1</v>
      </c>
      <c r="Q18" s="168">
        <v>0</v>
      </c>
      <c r="R18" s="168">
        <v>0</v>
      </c>
      <c r="S18" s="169">
        <v>0</v>
      </c>
      <c r="T18" s="168">
        <v>0</v>
      </c>
    </row>
    <row r="19" spans="3:20" ht="12.75">
      <c r="C19" s="81"/>
      <c r="D19" s="81" t="str">
        <f>$D$17</f>
        <v>year 2017</v>
      </c>
      <c r="E19" s="170">
        <f t="shared" si="0"/>
        <v>592.4000000000001</v>
      </c>
      <c r="F19" s="170">
        <f t="shared" si="1"/>
        <v>544.7</v>
      </c>
      <c r="G19" s="170">
        <v>48.1</v>
      </c>
      <c r="H19" s="170">
        <v>389.9</v>
      </c>
      <c r="I19" s="170">
        <v>106.7</v>
      </c>
      <c r="J19" s="170">
        <v>0</v>
      </c>
      <c r="K19" s="170">
        <v>0</v>
      </c>
      <c r="L19" s="170">
        <f t="shared" si="2"/>
        <v>47.7</v>
      </c>
      <c r="M19" s="170">
        <v>7.3</v>
      </c>
      <c r="N19" s="170">
        <v>17.3</v>
      </c>
      <c r="O19" s="170">
        <v>0</v>
      </c>
      <c r="P19" s="170">
        <v>23.1</v>
      </c>
      <c r="Q19" s="170">
        <v>0</v>
      </c>
      <c r="R19" s="170">
        <v>0</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662</v>
      </c>
      <c r="D4" s="42"/>
      <c r="E4" s="42"/>
      <c r="F4" s="42"/>
      <c r="G4" s="42"/>
      <c r="H4" s="42"/>
      <c r="I4" s="42"/>
      <c r="J4" s="42"/>
      <c r="K4" s="42"/>
      <c r="L4" s="42"/>
      <c r="M4" s="42"/>
      <c r="N4" s="42"/>
      <c r="O4" s="42"/>
      <c r="R4" s="42"/>
    </row>
    <row r="5" spans="3:19" ht="12.75">
      <c r="C5" s="319" t="s">
        <v>663</v>
      </c>
      <c r="D5" s="58"/>
      <c r="E5" s="58"/>
      <c r="F5" s="58"/>
      <c r="G5" s="53"/>
      <c r="H5" s="57"/>
      <c r="I5" s="57"/>
      <c r="J5" s="57"/>
      <c r="K5" s="53"/>
      <c r="L5" s="57"/>
      <c r="M5" s="57"/>
      <c r="N5" s="57"/>
      <c r="O5" s="57"/>
      <c r="P5" s="55"/>
      <c r="Q5" s="55"/>
      <c r="R5" s="57"/>
      <c r="S5" s="55"/>
    </row>
    <row r="6" spans="3:19" ht="15" customHeight="1">
      <c r="C6" s="320" t="str">
        <f>UebInstitutQuartal</f>
        <v>Q1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sheetPr codeName="Tabelle6"/>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664</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Q1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Q1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Q1</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308</v>
      </c>
      <c r="C16" s="64" t="s">
        <v>309</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310</v>
      </c>
      <c r="C18" s="64" t="s">
        <v>311</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312</v>
      </c>
      <c r="C20" s="64" t="s">
        <v>313</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314</v>
      </c>
      <c r="C22" s="64" t="s">
        <v>315</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316</v>
      </c>
      <c r="C24" s="64" t="s">
        <v>317</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318</v>
      </c>
      <c r="C26" s="64" t="s">
        <v>319</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320</v>
      </c>
      <c r="C28" s="64" t="s">
        <v>321</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322</v>
      </c>
      <c r="C30" s="64" t="s">
        <v>323</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324</v>
      </c>
      <c r="C32" s="64" t="s">
        <v>325</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326</v>
      </c>
      <c r="C34" s="64" t="s">
        <v>327</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328</v>
      </c>
      <c r="C36" s="64" t="s">
        <v>329</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330</v>
      </c>
      <c r="C40" s="64" t="s">
        <v>331</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332</v>
      </c>
      <c r="C42" s="64" t="s">
        <v>333</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334</v>
      </c>
      <c r="C44" s="64" t="s">
        <v>335</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336</v>
      </c>
      <c r="C46" s="64" t="s">
        <v>337</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338</v>
      </c>
      <c r="C48" s="64" t="s">
        <v>339</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340</v>
      </c>
      <c r="C50" s="64" t="s">
        <v>341</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342</v>
      </c>
      <c r="C54" s="64" t="s">
        <v>343</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344</v>
      </c>
      <c r="C56" s="64" t="s">
        <v>345</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346</v>
      </c>
      <c r="C58" s="64" t="s">
        <v>347</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348</v>
      </c>
      <c r="C60" s="64" t="s">
        <v>349</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350</v>
      </c>
      <c r="C62" s="64" t="s">
        <v>351</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352</v>
      </c>
      <c r="C64" s="64" t="s">
        <v>353</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354</v>
      </c>
      <c r="C66" s="64" t="s">
        <v>355</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356</v>
      </c>
      <c r="C68" s="64" t="s">
        <v>357</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358</v>
      </c>
      <c r="C70" s="64" t="s">
        <v>359</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360</v>
      </c>
      <c r="C74" s="64" t="s">
        <v>361</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362</v>
      </c>
      <c r="C76" s="64" t="s">
        <v>363</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364</v>
      </c>
      <c r="C78" s="64" t="s">
        <v>365</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366</v>
      </c>
      <c r="C80" s="64" t="s">
        <v>367</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368</v>
      </c>
      <c r="C84" s="64" t="s">
        <v>369</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370</v>
      </c>
      <c r="C86" s="64" t="s">
        <v>371</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372</v>
      </c>
      <c r="C88" s="64" t="s">
        <v>373</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374</v>
      </c>
      <c r="C90" s="64" t="s">
        <v>375</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376</v>
      </c>
      <c r="C92" s="64" t="s">
        <v>377</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378</v>
      </c>
      <c r="C94" s="64" t="s">
        <v>379</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380</v>
      </c>
      <c r="C96" s="64" t="s">
        <v>381</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382</v>
      </c>
      <c r="C98" s="64" t="s">
        <v>383</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384</v>
      </c>
      <c r="C100" s="64" t="s">
        <v>385</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386</v>
      </c>
      <c r="C102" s="64" t="s">
        <v>387</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388</v>
      </c>
      <c r="C104" s="64" t="s">
        <v>389</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390</v>
      </c>
      <c r="C106" s="64" t="s">
        <v>391</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392</v>
      </c>
      <c r="C108" s="64" t="s">
        <v>393</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394</v>
      </c>
      <c r="C110" s="64" t="s">
        <v>395</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396</v>
      </c>
      <c r="C112" s="64" t="s">
        <v>397</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398</v>
      </c>
      <c r="C120" s="64" t="s">
        <v>399</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400</v>
      </c>
      <c r="C122" s="64" t="s">
        <v>401</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402</v>
      </c>
      <c r="C124" s="64" t="s">
        <v>403</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404</v>
      </c>
      <c r="C126" s="64" t="s">
        <v>405</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406</v>
      </c>
      <c r="C128" s="64" t="s">
        <v>407</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408</v>
      </c>
      <c r="C130" s="64" t="s">
        <v>409</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410</v>
      </c>
      <c r="C132" s="64" t="s">
        <v>411</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412</v>
      </c>
      <c r="C134" s="64" t="s">
        <v>413</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414</v>
      </c>
      <c r="C136" s="64" t="s">
        <v>415</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416</v>
      </c>
      <c r="C140" s="64" t="s">
        <v>417</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418</v>
      </c>
      <c r="C142" s="64" t="s">
        <v>419</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420</v>
      </c>
      <c r="C148" s="64" t="s">
        <v>421</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422</v>
      </c>
      <c r="C150" s="64" t="s">
        <v>423</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424</v>
      </c>
      <c r="C152" s="64" t="s">
        <v>425</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426</v>
      </c>
      <c r="C154" s="64" t="s">
        <v>427</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428</v>
      </c>
      <c r="C156" s="64" t="s">
        <v>429</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430</v>
      </c>
      <c r="C162" s="64" t="s">
        <v>431</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432</v>
      </c>
      <c r="C164" s="64" t="s">
        <v>433</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434</v>
      </c>
      <c r="C166" s="64" t="s">
        <v>435</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436</v>
      </c>
      <c r="C168" s="64" t="s">
        <v>437</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438</v>
      </c>
      <c r="C170" s="64" t="s">
        <v>439</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440</v>
      </c>
      <c r="C172" s="64" t="s">
        <v>441</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442</v>
      </c>
      <c r="C174" s="64" t="s">
        <v>443</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444</v>
      </c>
      <c r="C176" s="64" t="s">
        <v>445</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446</v>
      </c>
      <c r="C178" s="64" t="s">
        <v>447</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448</v>
      </c>
      <c r="C180" s="64" t="s">
        <v>449</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450</v>
      </c>
      <c r="C182" s="64" t="s">
        <v>451</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452</v>
      </c>
      <c r="C188" s="64" t="s">
        <v>453</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454</v>
      </c>
      <c r="C190" s="64" t="s">
        <v>455</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456</v>
      </c>
      <c r="C192" s="64" t="s">
        <v>457</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458</v>
      </c>
      <c r="C194" s="64" t="s">
        <v>459</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460</v>
      </c>
      <c r="C198" s="64" t="s">
        <v>461</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462</v>
      </c>
      <c r="C200" s="64" t="s">
        <v>463</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464</v>
      </c>
      <c r="C204" s="64" t="s">
        <v>465</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466</v>
      </c>
      <c r="C208" s="64" t="s">
        <v>467</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468</v>
      </c>
      <c r="C210" s="64" t="s">
        <v>469</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470</v>
      </c>
      <c r="C212" s="64" t="s">
        <v>471</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472</v>
      </c>
      <c r="C214" s="64" t="s">
        <v>473</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474</v>
      </c>
      <c r="C216" s="64" t="s">
        <v>475</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476</v>
      </c>
      <c r="C218" s="64" t="s">
        <v>477</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478</v>
      </c>
      <c r="C220" s="64" t="s">
        <v>479</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480</v>
      </c>
      <c r="C222" s="64" t="s">
        <v>481</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482</v>
      </c>
      <c r="C224" s="64" t="s">
        <v>483</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484</v>
      </c>
      <c r="C226" s="64" t="s">
        <v>485</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486</v>
      </c>
      <c r="C230" s="64" t="s">
        <v>487</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488</v>
      </c>
      <c r="C232" s="64" t="s">
        <v>489</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490</v>
      </c>
      <c r="C234" s="64" t="s">
        <v>491</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492</v>
      </c>
      <c r="C236" s="64" t="s">
        <v>493</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494</v>
      </c>
      <c r="C244" s="64" t="s">
        <v>495</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496</v>
      </c>
      <c r="C246" s="64" t="s">
        <v>497</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498</v>
      </c>
      <c r="C248" s="64" t="s">
        <v>499</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500</v>
      </c>
      <c r="C250" s="64" t="s">
        <v>501</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502</v>
      </c>
      <c r="C252" s="64" t="s">
        <v>503</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504</v>
      </c>
      <c r="C254" s="64" t="s">
        <v>505</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506</v>
      </c>
      <c r="C256" s="64" t="s">
        <v>507</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508</v>
      </c>
      <c r="C260" s="64" t="s">
        <v>509</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510</v>
      </c>
      <c r="C262" s="64" t="s">
        <v>511</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512</v>
      </c>
      <c r="C264" s="64" t="s">
        <v>513</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514</v>
      </c>
      <c r="C266" s="64" t="s">
        <v>515</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516</v>
      </c>
      <c r="C268" s="64" t="s">
        <v>517</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518</v>
      </c>
      <c r="C270" s="64" t="s">
        <v>519</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520</v>
      </c>
      <c r="C272" s="64" t="s">
        <v>521</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522</v>
      </c>
      <c r="C274" s="64" t="s">
        <v>523</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524</v>
      </c>
      <c r="C276" s="64" t="s">
        <v>525</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526</v>
      </c>
      <c r="C278" s="64" t="s">
        <v>527</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528</v>
      </c>
      <c r="C280" s="64" t="s">
        <v>529</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530</v>
      </c>
      <c r="C282" s="64" t="s">
        <v>531</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532</v>
      </c>
      <c r="C284" s="64" t="s">
        <v>533</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534</v>
      </c>
      <c r="C286" s="64" t="s">
        <v>535</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536</v>
      </c>
      <c r="C288" s="64" t="s">
        <v>537</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538</v>
      </c>
      <c r="C292" s="64" t="s">
        <v>539</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540</v>
      </c>
      <c r="C294" s="64" t="s">
        <v>541</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542</v>
      </c>
      <c r="C296" s="64" t="s">
        <v>543</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544</v>
      </c>
      <c r="C298" s="64" t="s">
        <v>545</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546</v>
      </c>
      <c r="C302" s="64" t="s">
        <v>547</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548</v>
      </c>
      <c r="C304" s="64" t="s">
        <v>549</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550</v>
      </c>
      <c r="C306" s="64" t="s">
        <v>551</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552</v>
      </c>
      <c r="C308" s="64" t="s">
        <v>553</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554</v>
      </c>
      <c r="C310" s="64" t="s">
        <v>555</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556</v>
      </c>
      <c r="C312" s="64" t="s">
        <v>557</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558</v>
      </c>
      <c r="C314" s="64" t="s">
        <v>559</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560</v>
      </c>
      <c r="C316" s="64" t="s">
        <v>561</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562</v>
      </c>
      <c r="C318" s="64" t="s">
        <v>563</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564</v>
      </c>
      <c r="C324" s="64" t="s">
        <v>565</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566</v>
      </c>
      <c r="C326" s="64" t="s">
        <v>567</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568</v>
      </c>
      <c r="C330" s="64" t="s">
        <v>569</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570</v>
      </c>
      <c r="C332" s="64" t="s">
        <v>571</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572</v>
      </c>
      <c r="C334" s="64" t="s">
        <v>573</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574</v>
      </c>
      <c r="C336" s="64" t="s">
        <v>575</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576</v>
      </c>
      <c r="C338" s="64" t="s">
        <v>577</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578</v>
      </c>
      <c r="C340" s="64" t="s">
        <v>579</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580</v>
      </c>
      <c r="C342" s="64" t="s">
        <v>581</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582</v>
      </c>
      <c r="C344" s="64" t="s">
        <v>583</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584</v>
      </c>
      <c r="C346" s="64" t="s">
        <v>585</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586</v>
      </c>
      <c r="C348" s="64" t="s">
        <v>587</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588</v>
      </c>
      <c r="C350" s="64" t="s">
        <v>589</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590</v>
      </c>
      <c r="C352" s="64" t="s">
        <v>591</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592</v>
      </c>
      <c r="C354" s="64" t="s">
        <v>593</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594</v>
      </c>
      <c r="C356" s="64" t="s">
        <v>595</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596</v>
      </c>
      <c r="C362" s="64" t="s">
        <v>597</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598</v>
      </c>
      <c r="C364" s="64" t="s">
        <v>599</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600</v>
      </c>
      <c r="C366" s="64" t="s">
        <v>601</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602</v>
      </c>
      <c r="C370" s="64" t="s">
        <v>603</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604</v>
      </c>
      <c r="C372" s="64" t="s">
        <v>605</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606</v>
      </c>
      <c r="C374" s="64" t="s">
        <v>607</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608</v>
      </c>
      <c r="C376" s="64" t="s">
        <v>609</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610</v>
      </c>
      <c r="C382" s="64" t="s">
        <v>611</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612</v>
      </c>
      <c r="C384" s="64" t="s">
        <v>613</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614</v>
      </c>
      <c r="C386" s="64" t="s">
        <v>615</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616</v>
      </c>
      <c r="C388" s="64" t="s">
        <v>617</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618</v>
      </c>
      <c r="C390" s="64" t="s">
        <v>619</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620</v>
      </c>
      <c r="C392" s="64" t="s">
        <v>621</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622</v>
      </c>
      <c r="C394" s="64" t="s">
        <v>623</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624</v>
      </c>
      <c r="C396" s="64" t="s">
        <v>625</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626</v>
      </c>
      <c r="C398" s="64" t="s">
        <v>627</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628</v>
      </c>
      <c r="C400" s="64" t="s">
        <v>629</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630</v>
      </c>
      <c r="C402" s="64" t="s">
        <v>631</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632</v>
      </c>
      <c r="C404" s="64" t="s">
        <v>633</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634</v>
      </c>
      <c r="C406" s="64" t="s">
        <v>635</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636</v>
      </c>
      <c r="C408" s="64" t="s">
        <v>637</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638</v>
      </c>
      <c r="C410" s="64" t="s">
        <v>639</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640</v>
      </c>
      <c r="C412" s="64" t="s">
        <v>641</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642</v>
      </c>
      <c r="C416" s="64" t="s">
        <v>643</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644</v>
      </c>
      <c r="C418" s="64" t="s">
        <v>645</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646</v>
      </c>
      <c r="C420" s="64" t="s">
        <v>647</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648</v>
      </c>
      <c r="C422" s="64" t="s">
        <v>649</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650</v>
      </c>
      <c r="C424" s="64" t="s">
        <v>651</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652</v>
      </c>
      <c r="C426" s="64" t="s">
        <v>653</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654</v>
      </c>
      <c r="C428" s="64" t="s">
        <v>655</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656</v>
      </c>
      <c r="C430" s="64" t="s">
        <v>657</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658</v>
      </c>
      <c r="C432" s="64" t="s">
        <v>659</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Q1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Q1</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308</v>
      </c>
      <c r="C16" s="64" t="s">
        <v>309</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310</v>
      </c>
      <c r="C18" s="64" t="s">
        <v>311</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312</v>
      </c>
      <c r="C20" s="64" t="s">
        <v>313</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314</v>
      </c>
      <c r="C22" s="64" t="s">
        <v>315</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316</v>
      </c>
      <c r="C24" s="64" t="s">
        <v>317</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318</v>
      </c>
      <c r="C26" s="64" t="s">
        <v>319</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320</v>
      </c>
      <c r="C28" s="64" t="s">
        <v>321</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322</v>
      </c>
      <c r="C30" s="64" t="s">
        <v>323</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324</v>
      </c>
      <c r="C32" s="64" t="s">
        <v>325</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326</v>
      </c>
      <c r="C34" s="64" t="s">
        <v>327</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328</v>
      </c>
      <c r="C36" s="64" t="s">
        <v>329</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330</v>
      </c>
      <c r="C40" s="64" t="s">
        <v>331</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332</v>
      </c>
      <c r="C42" s="64" t="s">
        <v>333</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334</v>
      </c>
      <c r="C44" s="64" t="s">
        <v>335</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336</v>
      </c>
      <c r="C46" s="64" t="s">
        <v>337</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338</v>
      </c>
      <c r="C48" s="64" t="s">
        <v>339</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340</v>
      </c>
      <c r="C50" s="64" t="s">
        <v>341</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342</v>
      </c>
      <c r="C54" s="64" t="s">
        <v>343</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344</v>
      </c>
      <c r="C56" s="64" t="s">
        <v>345</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346</v>
      </c>
      <c r="C58" s="64" t="s">
        <v>347</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348</v>
      </c>
      <c r="C60" s="64" t="s">
        <v>349</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350</v>
      </c>
      <c r="C62" s="64" t="s">
        <v>351</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352</v>
      </c>
      <c r="C64" s="64" t="s">
        <v>353</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354</v>
      </c>
      <c r="C66" s="64" t="s">
        <v>355</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356</v>
      </c>
      <c r="C68" s="64" t="s">
        <v>357</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358</v>
      </c>
      <c r="C70" s="64" t="s">
        <v>359</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360</v>
      </c>
      <c r="C74" s="64" t="s">
        <v>361</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362</v>
      </c>
      <c r="C76" s="64" t="s">
        <v>363</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364</v>
      </c>
      <c r="C78" s="64" t="s">
        <v>365</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366</v>
      </c>
      <c r="C80" s="64" t="s">
        <v>367</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368</v>
      </c>
      <c r="C84" s="64" t="s">
        <v>369</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370</v>
      </c>
      <c r="C86" s="64" t="s">
        <v>371</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372</v>
      </c>
      <c r="C88" s="64" t="s">
        <v>373</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374</v>
      </c>
      <c r="C90" s="64" t="s">
        <v>375</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376</v>
      </c>
      <c r="C92" s="64" t="s">
        <v>377</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378</v>
      </c>
      <c r="C94" s="64" t="s">
        <v>379</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380</v>
      </c>
      <c r="C96" s="64" t="s">
        <v>381</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382</v>
      </c>
      <c r="C98" s="64" t="s">
        <v>383</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384</v>
      </c>
      <c r="C100" s="64" t="s">
        <v>385</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386</v>
      </c>
      <c r="C102" s="64" t="s">
        <v>387</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388</v>
      </c>
      <c r="C104" s="64" t="s">
        <v>389</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390</v>
      </c>
      <c r="C106" s="64" t="s">
        <v>391</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392</v>
      </c>
      <c r="C108" s="64" t="s">
        <v>393</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394</v>
      </c>
      <c r="C110" s="64" t="s">
        <v>395</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396</v>
      </c>
      <c r="C112" s="64" t="s">
        <v>397</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398</v>
      </c>
      <c r="C120" s="64" t="s">
        <v>399</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400</v>
      </c>
      <c r="C122" s="64" t="s">
        <v>401</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402</v>
      </c>
      <c r="C124" s="64" t="s">
        <v>403</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404</v>
      </c>
      <c r="C126" s="64" t="s">
        <v>405</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406</v>
      </c>
      <c r="C128" s="64" t="s">
        <v>407</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408</v>
      </c>
      <c r="C130" s="64" t="s">
        <v>409</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410</v>
      </c>
      <c r="C132" s="64" t="s">
        <v>411</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412</v>
      </c>
      <c r="C134" s="64" t="s">
        <v>413</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414</v>
      </c>
      <c r="C136" s="64" t="s">
        <v>415</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416</v>
      </c>
      <c r="C140" s="64" t="s">
        <v>417</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418</v>
      </c>
      <c r="C142" s="64" t="s">
        <v>419</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420</v>
      </c>
      <c r="C148" s="64" t="s">
        <v>421</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422</v>
      </c>
      <c r="C150" s="64" t="s">
        <v>423</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424</v>
      </c>
      <c r="C152" s="64" t="s">
        <v>425</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426</v>
      </c>
      <c r="C154" s="64" t="s">
        <v>427</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428</v>
      </c>
      <c r="C156" s="64" t="s">
        <v>429</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430</v>
      </c>
      <c r="C162" s="64" t="s">
        <v>431</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432</v>
      </c>
      <c r="C164" s="64" t="s">
        <v>433</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434</v>
      </c>
      <c r="C166" s="64" t="s">
        <v>435</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436</v>
      </c>
      <c r="C168" s="64" t="s">
        <v>437</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438</v>
      </c>
      <c r="C170" s="64" t="s">
        <v>439</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440</v>
      </c>
      <c r="C172" s="64" t="s">
        <v>441</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442</v>
      </c>
      <c r="C174" s="64" t="s">
        <v>443</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444</v>
      </c>
      <c r="C176" s="64" t="s">
        <v>445</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446</v>
      </c>
      <c r="C178" s="64" t="s">
        <v>447</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448</v>
      </c>
      <c r="C180" s="64" t="s">
        <v>449</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450</v>
      </c>
      <c r="C182" s="64" t="s">
        <v>451</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452</v>
      </c>
      <c r="C188" s="64" t="s">
        <v>453</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454</v>
      </c>
      <c r="C190" s="64" t="s">
        <v>455</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456</v>
      </c>
      <c r="C192" s="64" t="s">
        <v>457</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458</v>
      </c>
      <c r="C194" s="64" t="s">
        <v>459</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460</v>
      </c>
      <c r="C198" s="64" t="s">
        <v>461</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462</v>
      </c>
      <c r="C200" s="64" t="s">
        <v>463</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464</v>
      </c>
      <c r="C204" s="64" t="s">
        <v>465</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466</v>
      </c>
      <c r="C208" s="64" t="s">
        <v>467</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468</v>
      </c>
      <c r="C210" s="64" t="s">
        <v>469</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470</v>
      </c>
      <c r="C212" s="64" t="s">
        <v>471</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472</v>
      </c>
      <c r="C214" s="64" t="s">
        <v>473</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474</v>
      </c>
      <c r="C216" s="64" t="s">
        <v>475</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476</v>
      </c>
      <c r="C218" s="64" t="s">
        <v>477</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478</v>
      </c>
      <c r="C220" s="64" t="s">
        <v>479</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480</v>
      </c>
      <c r="C222" s="64" t="s">
        <v>481</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482</v>
      </c>
      <c r="C224" s="64" t="s">
        <v>483</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484</v>
      </c>
      <c r="C226" s="64" t="s">
        <v>485</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486</v>
      </c>
      <c r="C230" s="64" t="s">
        <v>487</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488</v>
      </c>
      <c r="C232" s="64" t="s">
        <v>489</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490</v>
      </c>
      <c r="C234" s="64" t="s">
        <v>491</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492</v>
      </c>
      <c r="C236" s="64" t="s">
        <v>493</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494</v>
      </c>
      <c r="C244" s="64" t="s">
        <v>495</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496</v>
      </c>
      <c r="C246" s="64" t="s">
        <v>497</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498</v>
      </c>
      <c r="C248" s="64" t="s">
        <v>499</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500</v>
      </c>
      <c r="C250" s="64" t="s">
        <v>501</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502</v>
      </c>
      <c r="C252" s="64" t="s">
        <v>503</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504</v>
      </c>
      <c r="C254" s="64" t="s">
        <v>505</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506</v>
      </c>
      <c r="C256" s="64" t="s">
        <v>507</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508</v>
      </c>
      <c r="C260" s="64" t="s">
        <v>509</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510</v>
      </c>
      <c r="C262" s="64" t="s">
        <v>511</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512</v>
      </c>
      <c r="C264" s="64" t="s">
        <v>513</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514</v>
      </c>
      <c r="C266" s="64" t="s">
        <v>515</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516</v>
      </c>
      <c r="C268" s="64" t="s">
        <v>517</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518</v>
      </c>
      <c r="C270" s="64" t="s">
        <v>519</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520</v>
      </c>
      <c r="C272" s="64" t="s">
        <v>521</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522</v>
      </c>
      <c r="C274" s="64" t="s">
        <v>523</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524</v>
      </c>
      <c r="C276" s="64" t="s">
        <v>525</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526</v>
      </c>
      <c r="C278" s="64" t="s">
        <v>527</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528</v>
      </c>
      <c r="C280" s="64" t="s">
        <v>529</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530</v>
      </c>
      <c r="C282" s="64" t="s">
        <v>531</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532</v>
      </c>
      <c r="C284" s="64" t="s">
        <v>533</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534</v>
      </c>
      <c r="C286" s="64" t="s">
        <v>535</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536</v>
      </c>
      <c r="C288" s="64" t="s">
        <v>537</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538</v>
      </c>
      <c r="C292" s="64" t="s">
        <v>539</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540</v>
      </c>
      <c r="C294" s="64" t="s">
        <v>541</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542</v>
      </c>
      <c r="C296" s="64" t="s">
        <v>543</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544</v>
      </c>
      <c r="C298" s="64" t="s">
        <v>545</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546</v>
      </c>
      <c r="C302" s="64" t="s">
        <v>547</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548</v>
      </c>
      <c r="C304" s="64" t="s">
        <v>549</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550</v>
      </c>
      <c r="C306" s="64" t="s">
        <v>551</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552</v>
      </c>
      <c r="C308" s="64" t="s">
        <v>553</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554</v>
      </c>
      <c r="C310" s="64" t="s">
        <v>555</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556</v>
      </c>
      <c r="C312" s="64" t="s">
        <v>557</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558</v>
      </c>
      <c r="C314" s="64" t="s">
        <v>559</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560</v>
      </c>
      <c r="C316" s="64" t="s">
        <v>561</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562</v>
      </c>
      <c r="C318" s="64" t="s">
        <v>563</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564</v>
      </c>
      <c r="C324" s="64" t="s">
        <v>565</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566</v>
      </c>
      <c r="C326" s="64" t="s">
        <v>567</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568</v>
      </c>
      <c r="C330" s="64" t="s">
        <v>569</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570</v>
      </c>
      <c r="C332" s="64" t="s">
        <v>571</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572</v>
      </c>
      <c r="C334" s="64" t="s">
        <v>573</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574</v>
      </c>
      <c r="C336" s="64" t="s">
        <v>575</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576</v>
      </c>
      <c r="C338" s="64" t="s">
        <v>577</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578</v>
      </c>
      <c r="C340" s="64" t="s">
        <v>579</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580</v>
      </c>
      <c r="C342" s="64" t="s">
        <v>581</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582</v>
      </c>
      <c r="C344" s="64" t="s">
        <v>583</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584</v>
      </c>
      <c r="C346" s="64" t="s">
        <v>585</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586</v>
      </c>
      <c r="C348" s="64" t="s">
        <v>587</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588</v>
      </c>
      <c r="C350" s="64" t="s">
        <v>589</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590</v>
      </c>
      <c r="C352" s="64" t="s">
        <v>591</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592</v>
      </c>
      <c r="C354" s="64" t="s">
        <v>593</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594</v>
      </c>
      <c r="C356" s="64" t="s">
        <v>595</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596</v>
      </c>
      <c r="C362" s="64" t="s">
        <v>597</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598</v>
      </c>
      <c r="C364" s="64" t="s">
        <v>599</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600</v>
      </c>
      <c r="C366" s="64" t="s">
        <v>601</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602</v>
      </c>
      <c r="C370" s="64" t="s">
        <v>603</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604</v>
      </c>
      <c r="C372" s="64" t="s">
        <v>605</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606</v>
      </c>
      <c r="C374" s="64" t="s">
        <v>607</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608</v>
      </c>
      <c r="C376" s="64" t="s">
        <v>609</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610</v>
      </c>
      <c r="C382" s="64" t="s">
        <v>611</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612</v>
      </c>
      <c r="C384" s="64" t="s">
        <v>613</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614</v>
      </c>
      <c r="C386" s="64" t="s">
        <v>615</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616</v>
      </c>
      <c r="C388" s="64" t="s">
        <v>617</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618</v>
      </c>
      <c r="C390" s="64" t="s">
        <v>619</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620</v>
      </c>
      <c r="C392" s="64" t="s">
        <v>621</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622</v>
      </c>
      <c r="C394" s="64" t="s">
        <v>623</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624</v>
      </c>
      <c r="C396" s="64" t="s">
        <v>625</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626</v>
      </c>
      <c r="C398" s="64" t="s">
        <v>627</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628</v>
      </c>
      <c r="C400" s="64" t="s">
        <v>629</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630</v>
      </c>
      <c r="C402" s="64" t="s">
        <v>631</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632</v>
      </c>
      <c r="C404" s="64" t="s">
        <v>633</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634</v>
      </c>
      <c r="C406" s="64" t="s">
        <v>635</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636</v>
      </c>
      <c r="C408" s="64" t="s">
        <v>637</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638</v>
      </c>
      <c r="C410" s="64" t="s">
        <v>639</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640</v>
      </c>
      <c r="C412" s="64" t="s">
        <v>641</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642</v>
      </c>
      <c r="C416" s="64" t="s">
        <v>643</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644</v>
      </c>
      <c r="C418" s="64" t="s">
        <v>645</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646</v>
      </c>
      <c r="C420" s="64" t="s">
        <v>647</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648</v>
      </c>
      <c r="C422" s="64" t="s">
        <v>649</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650</v>
      </c>
      <c r="C424" s="64" t="s">
        <v>651</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652</v>
      </c>
      <c r="C426" s="64" t="s">
        <v>653</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654</v>
      </c>
      <c r="C428" s="64" t="s">
        <v>655</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656</v>
      </c>
      <c r="C430" s="64" t="s">
        <v>657</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658</v>
      </c>
      <c r="C432" s="64" t="s">
        <v>659</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20</v>
      </c>
      <c r="F13" s="168">
        <v>0</v>
      </c>
      <c r="G13" s="168">
        <v>0</v>
      </c>
      <c r="H13" s="168">
        <v>0</v>
      </c>
      <c r="I13" s="192">
        <v>20</v>
      </c>
    </row>
    <row r="14" spans="2:9" s="146" customFormat="1" ht="12.75">
      <c r="B14" s="234"/>
      <c r="C14" s="48"/>
      <c r="D14" s="48" t="str">
        <f>"Jahr "&amp;(AktJahr-1)</f>
        <v>Jahr 2017</v>
      </c>
      <c r="E14" s="193">
        <v>20</v>
      </c>
      <c r="F14" s="172">
        <v>0</v>
      </c>
      <c r="G14" s="172">
        <v>0</v>
      </c>
      <c r="H14" s="172">
        <v>0</v>
      </c>
      <c r="I14" s="194">
        <v>20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20</v>
      </c>
      <c r="F55" s="168">
        <v>0</v>
      </c>
      <c r="G55" s="168">
        <v>0</v>
      </c>
      <c r="H55" s="168">
        <v>0</v>
      </c>
      <c r="I55" s="192">
        <v>20</v>
      </c>
    </row>
    <row r="56" spans="2:9" s="146" customFormat="1" ht="12.75">
      <c r="B56" s="234"/>
      <c r="C56" s="48"/>
      <c r="D56" s="48" t="str">
        <f>$D$14</f>
        <v>Jahr 2017</v>
      </c>
      <c r="E56" s="193">
        <v>20</v>
      </c>
      <c r="F56" s="172">
        <v>0</v>
      </c>
      <c r="G56" s="172">
        <v>0</v>
      </c>
      <c r="H56" s="172">
        <v>0</v>
      </c>
      <c r="I56" s="194">
        <v>20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2018-04-17T10:19:49Z</dcterms:modified>
  <cp:category/>
  <cp:version/>
  <cp:contentType/>
  <cp:contentStatus/>
</cp:coreProperties>
</file>