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S11" i="35"/>
  <c r="T11" i="35"/>
  <c r="R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H25" i="2"/>
  <c r="H26" i="2" s="1"/>
  <c r="G25" i="2"/>
  <c r="F25" i="2"/>
  <c r="F26" i="2" s="1"/>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C47" i="2"/>
  <c r="C48" i="2" s="1"/>
  <c r="D18" i="33"/>
  <c r="D38" i="33"/>
  <c r="D62" i="33"/>
  <c r="D82" i="33"/>
  <c r="C62" i="2"/>
  <c r="C21" i="2"/>
  <c r="C22" i="2" s="1"/>
  <c r="E11" i="29"/>
  <c r="F11" i="29" s="1"/>
  <c r="E12" i="31"/>
  <c r="H12" i="31" s="1"/>
  <c r="D12" i="33"/>
  <c r="D27" i="33"/>
  <c r="D43" i="33"/>
  <c r="D59" i="33"/>
  <c r="D75" i="33"/>
  <c r="E12" i="32"/>
  <c r="F12" i="32" s="1"/>
  <c r="E12" i="33"/>
  <c r="H12" i="33" s="1"/>
  <c r="D37" i="21"/>
  <c r="D21" i="20"/>
  <c r="D23" i="20"/>
  <c r="D15" i="20"/>
  <c r="D11" i="17"/>
  <c r="D23" i="19"/>
  <c r="E23" i="19" s="1"/>
  <c r="G23" i="19" s="1"/>
  <c r="D17" i="33"/>
  <c r="D33" i="33"/>
  <c r="D49" i="33"/>
  <c r="D65" i="33"/>
  <c r="D81" i="33"/>
  <c r="C89" i="33"/>
  <c r="E59" i="2"/>
  <c r="G59" i="2" s="1"/>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C54" i="2"/>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1" i="29"/>
  <c r="I12" i="33"/>
  <c r="C24" i="2"/>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H59" i="2"/>
  <c r="U11" i="35" l="1"/>
  <c r="W11" i="35"/>
  <c r="X11" i="35"/>
  <c r="V11" i="35"/>
  <c r="K11" i="35"/>
  <c r="M11" i="35"/>
  <c r="N11" i="35"/>
  <c r="L11" i="35"/>
  <c r="E17" i="20"/>
  <c r="E16" i="20"/>
  <c r="E11" i="17"/>
  <c r="D32" i="3"/>
  <c r="E32" i="3" s="1"/>
  <c r="C23" i="2"/>
  <c r="F12" i="33"/>
  <c r="G12" i="31"/>
  <c r="F23" i="19"/>
  <c r="G12" i="33"/>
  <c r="G12" i="30"/>
  <c r="C25" i="2"/>
  <c r="F36" i="19"/>
  <c r="E15" i="20"/>
  <c r="F10" i="19"/>
  <c r="E11" i="21"/>
  <c r="D49" i="19"/>
  <c r="F49" i="19" s="1"/>
  <c r="D44" i="3"/>
  <c r="E44" i="3" s="1"/>
  <c r="C28" i="2"/>
  <c r="I12" i="30"/>
  <c r="H12" i="30"/>
  <c r="C51" i="2"/>
  <c r="C49" i="2"/>
  <c r="C34" i="2"/>
  <c r="F12" i="31"/>
  <c r="C50" i="2"/>
  <c r="D8" i="3"/>
  <c r="E8" i="3" s="1"/>
  <c r="D20" i="3"/>
  <c r="E20" i="3" s="1"/>
  <c r="C5" i="30"/>
  <c r="C5" i="32"/>
  <c r="C5" i="33"/>
  <c r="C6" i="17"/>
  <c r="C6" i="29"/>
  <c r="C7" i="20"/>
  <c r="B17" i="2"/>
  <c r="C6" i="21"/>
  <c r="I33" i="2"/>
  <c r="F46" i="2"/>
  <c r="C89" i="31"/>
  <c r="D73" i="21"/>
  <c r="D61" i="21"/>
  <c r="D49" i="21"/>
  <c r="D66" i="33"/>
  <c r="D46" i="33"/>
  <c r="D22" i="33"/>
  <c r="D17" i="21"/>
  <c r="D19" i="21"/>
  <c r="C89" i="21"/>
  <c r="C19" i="17"/>
  <c r="D45" i="21"/>
  <c r="B60" i="19"/>
  <c r="D55" i="21"/>
  <c r="D85" i="21"/>
  <c r="D28" i="20"/>
  <c r="D64" i="20"/>
  <c r="D24" i="20"/>
  <c r="D54" i="20"/>
  <c r="D90" i="20"/>
  <c r="D69" i="21"/>
  <c r="D76" i="20"/>
  <c r="C89" i="30"/>
  <c r="D54" i="30"/>
  <c r="D53" i="21"/>
  <c r="D35" i="21"/>
  <c r="D51" i="21"/>
  <c r="D78" i="33"/>
  <c r="D54" i="33"/>
  <c r="D34" i="33"/>
  <c r="D79" i="21"/>
  <c r="D87" i="21"/>
  <c r="B53" i="3"/>
  <c r="C92" i="20"/>
  <c r="D21" i="21"/>
  <c r="D59" i="21"/>
  <c r="D67" i="21"/>
  <c r="D71" i="21"/>
  <c r="D36" i="33"/>
  <c r="C90" i="21"/>
  <c r="H33" i="2"/>
  <c r="D24" i="33"/>
  <c r="D76" i="33"/>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1" i="17" l="1"/>
  <c r="F11" i="17"/>
  <c r="G11" i="17"/>
  <c r="I11" i="17"/>
  <c r="E49" i="19"/>
  <c r="G49" i="19" s="1"/>
  <c r="C36" i="2"/>
  <c r="C37" i="2"/>
  <c r="C35" i="2"/>
  <c r="J11" i="21"/>
  <c r="G11" i="21"/>
  <c r="F11" i="21"/>
  <c r="O11" i="21"/>
  <c r="T11" i="21" s="1"/>
  <c r="K15" i="20"/>
  <c r="J15" i="20"/>
  <c r="G15" i="20"/>
  <c r="I20" i="2"/>
  <c r="G20" i="2"/>
  <c r="S11" i="21"/>
  <c r="M11" i="21"/>
  <c r="N11" i="21"/>
  <c r="K11" i="21"/>
  <c r="L11" i="21"/>
  <c r="G46" i="2"/>
  <c r="I46" i="2"/>
  <c r="O15" i="20"/>
  <c r="R15" i="20"/>
  <c r="M15" i="20"/>
  <c r="P15" i="20"/>
  <c r="N15" i="20"/>
  <c r="Q15" i="20"/>
  <c r="P11" i="21" l="1"/>
  <c r="R11" i="21"/>
  <c r="Q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<sst xmlns="http://schemas.openxmlformats.org/spreadsheetml/2006/main" count="1016" uniqueCount="314">
  <si>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</si>
  <si>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</si>
  <si>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</si>
  <si>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</si>
  <si>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</si>
  <si>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</si>
  <si>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</si>
  <si>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</si>
  <si>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</si>
  <si>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</si>
  <si>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</si>
  <si>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</si>
  <si>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</si>
  <si>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</si>
  <si>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</si>
  <si>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</si>
  <si>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</si>
  <si>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</si>
  <si>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</si>
  <si>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</si>
  <si>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</si>
  <si>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</si>
  <si>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</si>
  <si>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</si>
  <si>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</si>
  <si>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</si>
  <si>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</si>
  <si>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</si>
  <si>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</si>
  <si>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</si>
  <si>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</si>
  <si>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</si>
  <si>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</si>
  <si>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</si>
  <si>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</si>
  <si>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</si>
  <si>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</si>
  <si>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</si>
  <si>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</si>
  <si>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</si>
  <si>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</si>
  <si>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</si>
  <si>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</si>
  <si>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</si>
  <si>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</si>
  <si>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</si>
  <si>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</si>
  <si>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</si>
  <si>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</si>
  <si>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</si>
  <si>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</si>
  <si>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</si>
  <si>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</si>
  <si>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</si>
  <si>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</si>
  <si>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</si>
  <si>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</si>
  <si>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</si>
  <si>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</si>
  <si>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</si>
  <si>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</si>
  <si>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</si>
  <si>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</si>
  <si>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</si>
  <si>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</si>
  <si>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</si>
  <si>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</si>
  <si>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</si>
  <si>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</si>
  <si>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</si>
  <si>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</si>
  <si>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</si>
  <si>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</si>
  <si>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</si>
  <si>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</si>
  <si>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</si>
  <si>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</si>
  <si>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</si>
  <si>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</si>
  <si>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</si>
  <si>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</si>
  <si>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</si>
  <si>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</si>
  <si>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</si>
  <si>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</si>
  <si>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</si>
  <si>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</si>
  <si>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</si>
  <si>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</si>
  <si>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</si>
  <si>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</si>
  <si>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</si>
  <si>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</si>
  <si>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</si>
  <si>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</si>
  <si>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</si>
  <si>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</si>
  <si>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</si>
  <si>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</si>
  <si>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</si>
  <si>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</si>
  <si>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</si>
  <si>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</si>
  <si>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</si>
  <si>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</si>
  <si>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</si>
  <si>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</si>
  <si>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</si>
  <si>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</si>
  <si>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</si>
  <si>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</si>
  <si>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</si>
  <si>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</si>
  <si>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</si>
  <si>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</si>
  <si>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</si>
  <si>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</si>
  <si>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</si>
  <si>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</si>
  <si>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</si>
  <si>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</si>
  <si>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</si>
  <si>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</si>
  <si>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</si>
  <si>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</si>
  <si>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</si>
  <si>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</si>
  <si>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</si>
  <si>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</si>
  <si>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</si>
  <si>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</si>
  <si>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</si>
  <si>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</si>
  <si>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</si>
  <si>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</si>
  <si>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</si>
  <si>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</si>
  <si>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</si>
  <si>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</si>
  <si>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</si>
  <si>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</si>
  <si>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</si>
  <si>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</si>
  <si>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</si>
  <si>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</si>
  <si>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</si>
  <si>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</si>
  <si>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</si>
  <si>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</si>
  <si>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</si>
  <si>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</si>
  <si>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</si>
  <si>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</si>
  <si>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</si>
  <si>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</si>
  <si>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</si>
  <si>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</si>
  <si>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</si>
  <si>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</si>
  <si>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</si>
  <si>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</si>
  <si>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</si>
  <si>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</si>
  <si>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</si>
  <si>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</si>
  <si>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</si>
  <si>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</si>
  <si>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</si>
  <si>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</si>
  <si>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</si>
  <si>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</si>
  <si>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</si>
  <si>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</si>
  <si>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</si>
  <si>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</si>
  <si>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</si>
  <si>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</si>
  <si>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</si>
  <si>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</si>
  <si>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</si>
  <si>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</si>
  <si>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</si>
  <si>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</si>
  <si>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</si>
  <si>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</si>
  <si>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</si>
  <si>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</si>
  <si>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</si>
  <si>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</si>
  <si>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</si>
  <si>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</si>
  <si>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</si>
  <si>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</si>
  <si>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</si>
  <si>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</si>
  <si>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</si>
  <si>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</si>
  <si>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</si>
  <si>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</si>
  <si>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</si>
  <si>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</si>
  <si>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</si>
  <si>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</si>
  <si>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</si>
  <si>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</si>
  <si>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</si>
  <si>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</si>
  <si>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</si>
  <si>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</si>
  <si>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</si>
  <si>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</si>
  <si>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</si>
  <si>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</si>
  <si>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</si>
  <si>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</si>
  <si>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</si>
  <si>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</si>
  <si>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</si>
  <si>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</si>
  <si>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</si>
  <si>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</si>
  <si>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</si>
  <si>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</si>
  <si>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</si>
  <si>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</si>
  <si>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</si>
  <si>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</si>
  <si>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</si>
  <si>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</si>
  <si>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</si>
  <si>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</si>
  <si>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</si>
  <si>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</si>
  <si>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</si>
  <si>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</si>
  <si>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</si>
  <si>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</si>
  <si>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</si>
  <si>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</si>
  <si>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</si>
  <si>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</si>
  <si>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</si>
  <si>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</si>
  <si>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</si>
  <si>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</si>
  <si>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</si>
  <si>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</si>
  <si>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</si>
  <si>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</si>
  <si>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</si>
  <si>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</si>
  <si>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</si>
  <si>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</si>
  <si>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</si>
  <si>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</si>
  <si>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</si>
  <si>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</si>
  <si>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</si>
  <si>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</si>
  <si>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</si>
  <si>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</si>
  <si>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</si>
  <si>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</si>
  <si>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</si>
  <si>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</si>
  <si>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</si>
  <si>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</si>
  <si>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</si>
  <si>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</si>
  <si>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</si>
  <si>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</si>
  <si>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</si>
  <si>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</si>
  <si>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</si>
  <si>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</si>
  <si>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</si>
  <si>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</si>
  <si>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</si>
  <si>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</si>
  <si>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</si>
  <si>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</si>
  <si>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</si>
  <si>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</si>
  <si>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</si>
  <si>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</si>
  <si>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</si>
  <si>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</si>
  <si>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</si>
  <si>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</si>
  <si>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</si>
  <si>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</si>
  <si>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</si>
  <si>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</si>
  <si>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</si>
  <si>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</si>
  <si>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</si>
  <si>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</si>
  <si>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</si>
  <si>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DOR</t>
  </si>
  <si>
    <t>Sparkasse Dortmund</t>
  </si>
  <si>
    <t>C:\DSGVBatch\Export\202106\PfbTvDU_DOR_202106</t>
  </si>
  <si>
    <t>K</t>
  </si>
  <si>
    <t>Freistuhl 2</t>
  </si>
  <si>
    <t>44137 Dortmund</t>
  </si>
  <si>
    <t xml:space="preserve">Telefon: </t>
  </si>
  <si>
    <t>Telefax: 0231 183-77183</t>
  </si>
  <si>
    <t>E-Mail: info@sparkasse-dortmund.de</t>
  </si>
  <si>
    <t>Internet: www.sparkasse-dortmund.de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</si>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</sst>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15</v>
      </c>
      <c r="E21" s="300">
        <v>0</v>
      </c>
      <c r="F21" s="144">
        <v>15.1</v>
      </c>
      <c r="G21" s="300">
        <v>0</v>
      </c>
      <c r="H21" s="144">
        <v>11.9</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286.89999999999998</v>
      </c>
      <c r="E23" s="302">
        <v>0</v>
      </c>
      <c r="F23" s="146">
        <v>325.89999999999998</v>
      </c>
      <c r="G23" s="302">
        <v>0</v>
      </c>
      <c r="H23" s="146">
        <v>272.10000000000002</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271.89999999999998</v>
      </c>
      <c r="E25" s="300">
        <f t="shared" si="0"/>
        <v>0</v>
      </c>
      <c r="F25" s="144">
        <f t="shared" si="0"/>
        <v>310.8</v>
      </c>
      <c r="G25" s="300">
        <f t="shared" si="0"/>
        <v>0</v>
      </c>
      <c r="H25" s="144">
        <f t="shared" si="0"/>
        <v>260.2</v>
      </c>
      <c r="I25" s="300">
        <f t="shared" si="0"/>
        <v>0</v>
      </c>
      <c r="J25"/>
    </row>
    <row r="26" spans="1:12" s="7" customFormat="1" ht="15" customHeight="1">
      <c r="A26" s="172">
        <v>0</v>
      </c>
      <c r="B26" s="359" t="s">
        <v>69</v>
      </c>
      <c r="C26" s="359"/>
      <c r="D26" s="147">
        <f t="shared" ref="D26:I26" si="1">IF(D21=0,0,ROUND(100*D25/D21,1))</f>
        <v>1812.7</v>
      </c>
      <c r="E26" s="303">
        <f t="shared" si="1"/>
        <v>0</v>
      </c>
      <c r="F26" s="147">
        <f t="shared" si="1"/>
        <v>2058.3000000000002</v>
      </c>
      <c r="G26" s="303">
        <f t="shared" si="1"/>
        <v>0</v>
      </c>
      <c r="H26" s="147">
        <f t="shared" si="1"/>
        <v>2186.6</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15</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5" customHeight="1">
      <c r="A12" s="269">
        <v>0</v>
      </c>
      <c r="B12" s="352" t="s">
        <v>59</v>
      </c>
      <c r="C12" s="207" t="s">
        <v>208</v>
      </c>
      <c r="D12" s="204">
        <v>286.89999999999998</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3.11</v>
      </c>
      <c r="E28" s="211">
        <v>0</v>
      </c>
    </row>
    <row r="29" spans="1:5" ht="20.100000000000001" customHeight="1">
      <c r="A29" s="269">
        <v>0</v>
      </c>
      <c r="B29" s="276" t="s">
        <v>265</v>
      </c>
      <c r="C29" s="212" t="s">
        <v>210</v>
      </c>
      <c r="D29" s="210">
        <v>56.9</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44411</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DOR, erstellt am 03-August-2021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DOR</v>
      </c>
      <c r="G7" s="87"/>
      <c r="H7" s="91" t="s">
        <v>184</v>
      </c>
      <c r="I7" s="134" t="s">
        <v>173</v>
      </c>
      <c r="J7" s="97" t="s">
        <v>186</v>
      </c>
    </row>
    <row r="8" spans="2:11">
      <c r="B8" s="84" t="s">
        <v>171</v>
      </c>
      <c r="C8" s="284" t="s">
        <v>299</v>
      </c>
      <c r="D8" s="87"/>
      <c r="E8" s="91" t="s">
        <v>166</v>
      </c>
      <c r="F8" s="128" t="str">
        <f>IF(AuswertBasis = "Verband","alle Pfandbriefemittenten",AuswertBasis)</f>
        <v>Institut DOR</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2.9</v>
      </c>
      <c r="F11" s="150">
        <v>0</v>
      </c>
      <c r="G11" s="151">
        <v>0</v>
      </c>
    </row>
    <row r="12" spans="1:7">
      <c r="A12" s="172">
        <v>0</v>
      </c>
      <c r="B12" s="367" t="s">
        <v>199</v>
      </c>
      <c r="C12" s="367"/>
      <c r="D12" s="150">
        <v>0</v>
      </c>
      <c r="E12" s="151">
        <v>3.1</v>
      </c>
      <c r="F12" s="150">
        <v>0</v>
      </c>
      <c r="G12" s="151">
        <v>0</v>
      </c>
    </row>
    <row r="13" spans="1:7">
      <c r="A13" s="172">
        <v>0</v>
      </c>
      <c r="B13" s="367" t="s">
        <v>201</v>
      </c>
      <c r="C13" s="367"/>
      <c r="D13" s="150">
        <v>0</v>
      </c>
      <c r="E13" s="151">
        <v>6.3</v>
      </c>
      <c r="F13" s="150">
        <v>0</v>
      </c>
      <c r="G13" s="151">
        <v>0</v>
      </c>
    </row>
    <row r="14" spans="1:7">
      <c r="A14" s="172">
        <v>0</v>
      </c>
      <c r="B14" s="36" t="s">
        <v>200</v>
      </c>
      <c r="C14" s="36"/>
      <c r="D14" s="152">
        <v>0</v>
      </c>
      <c r="E14" s="153">
        <v>2.7</v>
      </c>
      <c r="F14" s="152">
        <v>0</v>
      </c>
      <c r="G14" s="153">
        <v>0</v>
      </c>
    </row>
    <row r="15" spans="1:7">
      <c r="A15" s="172">
        <v>0</v>
      </c>
      <c r="B15" s="36" t="s">
        <v>26</v>
      </c>
      <c r="C15" s="36"/>
      <c r="D15" s="152">
        <v>0</v>
      </c>
      <c r="E15" s="153">
        <v>11.4</v>
      </c>
      <c r="F15" s="152">
        <v>0</v>
      </c>
      <c r="G15" s="153">
        <v>0</v>
      </c>
    </row>
    <row r="16" spans="1:7">
      <c r="A16" s="172">
        <v>0</v>
      </c>
      <c r="B16" s="36" t="s">
        <v>1</v>
      </c>
      <c r="C16" s="36"/>
      <c r="D16" s="152">
        <v>0</v>
      </c>
      <c r="E16" s="153">
        <v>12.4</v>
      </c>
      <c r="F16" s="152">
        <v>0</v>
      </c>
      <c r="G16" s="153">
        <v>0</v>
      </c>
    </row>
    <row r="17" spans="1:7">
      <c r="A17" s="172">
        <v>0</v>
      </c>
      <c r="B17" s="36" t="s">
        <v>2</v>
      </c>
      <c r="C17" s="36"/>
      <c r="D17" s="152">
        <v>0</v>
      </c>
      <c r="E17" s="153">
        <v>18</v>
      </c>
      <c r="F17" s="152">
        <v>0</v>
      </c>
      <c r="G17" s="153">
        <v>0</v>
      </c>
    </row>
    <row r="18" spans="1:7">
      <c r="A18" s="172">
        <v>0</v>
      </c>
      <c r="B18" s="367" t="s">
        <v>24</v>
      </c>
      <c r="C18" s="367"/>
      <c r="D18" s="150">
        <v>15</v>
      </c>
      <c r="E18" s="151">
        <v>141.4</v>
      </c>
      <c r="F18" s="150">
        <v>0</v>
      </c>
      <c r="G18" s="151">
        <v>0</v>
      </c>
    </row>
    <row r="19" spans="1:7">
      <c r="A19" s="172">
        <v>0</v>
      </c>
      <c r="B19" s="367" t="s">
        <v>16</v>
      </c>
      <c r="C19" s="367"/>
      <c r="D19" s="150">
        <v>0</v>
      </c>
      <c r="E19" s="151">
        <v>88.5</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174.8</v>
      </c>
      <c r="E9" s="155">
        <v>0</v>
      </c>
    </row>
    <row r="10" spans="1:5" ht="12.75" customHeight="1">
      <c r="A10" s="172">
        <v>0</v>
      </c>
      <c r="B10" s="44" t="s">
        <v>202</v>
      </c>
      <c r="C10" s="44"/>
      <c r="D10" s="156">
        <v>36.299999999999997</v>
      </c>
      <c r="E10" s="157">
        <v>0</v>
      </c>
    </row>
    <row r="11" spans="1:5" ht="12.75" customHeight="1">
      <c r="A11" s="172">
        <v>0</v>
      </c>
      <c r="B11" s="44" t="s">
        <v>204</v>
      </c>
      <c r="C11" s="44"/>
      <c r="D11" s="156">
        <v>73.099999999999994</v>
      </c>
      <c r="E11" s="157"/>
    </row>
    <row r="12" spans="1:5" ht="12.75" customHeight="1">
      <c r="A12" s="172">
        <v>0</v>
      </c>
      <c r="B12" s="44" t="s">
        <v>203</v>
      </c>
      <c r="C12" s="44"/>
      <c r="D12" s="156">
        <v>0</v>
      </c>
      <c r="E12" s="157">
        <v>0</v>
      </c>
    </row>
    <row r="13" spans="1:5" ht="12.75" customHeight="1">
      <c r="A13" s="172">
        <v>0</v>
      </c>
      <c r="B13" s="45" t="s">
        <v>61</v>
      </c>
      <c r="C13" s="45"/>
      <c r="D13" s="158">
        <f>SUM(D9:D12)</f>
        <v>284.20000000000005</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284</v>
      </c>
      <c r="F16" s="163">
        <f>SUM(G16:K16)</f>
        <v>235.1</v>
      </c>
      <c r="G16" s="163">
        <f>SUM(G18,G20,G22,G24,G26,G28,G30,G32,G34,G36,G38,G40,G42,G44,G46,G48,G50,G52,G54,G56,G58,G60,G62,G64,G66,G68,G70,G72,G74,G76,G78,G80,G82,G84,G86,G88,G90)</f>
        <v>35.4</v>
      </c>
      <c r="H16" s="163">
        <f>SUM(H18,H20,H22,H24,H26,H28,H30,H32,H34,H36,H38,H40,H42,H44,H46,H48,H50,H52,H54,H56,H58,H60,H62,H64,H66,H68,H70,H72,H74,H76,H78,H80,H82,H84,H86,H88,H90)</f>
        <v>120.2</v>
      </c>
      <c r="I16" s="163">
        <f>SUM(I18,I20,I22,I24,I26,I28,I30,I32,I34,I36,I38,I40,I42,I44,I46,I48,I50,I52,I54,I56,I58,I60,I62,I64,I66,I68,I70,I72,I74,I76,I78,I80,I82,I84,I86,I88,I90)</f>
        <v>79.5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48.9</v>
      </c>
      <c r="M16" s="163">
        <f>SUM(M18,M20,M22,M24,M26,M28,M30,M32,M34,M36,M38,M40,M42,M44,M46,M48,M50,M52,M54,M56,M58,M60,M62,M64,M66,M68,M70,M72,M74,M76,M78,M80,M82,M84,M86,M88,M90)</f>
        <v>8.5</v>
      </c>
      <c r="N16" s="163">
        <f>SUM(N18,N20,N22,N24,N26,N28,N30,N32,N34,N36,N38,N40,N42,N44,N46,N48,N50,N52,N54,N56,N58,N60,N62,N64,N66,N68,N70,N72,N74,N76,N78,N80,N82,N84,N86,N88,N90)</f>
        <v>16.2</v>
      </c>
      <c r="O16" s="163">
        <f>SUM(O18,O20,O22,O24,O26,O28,O30,O32,O34,O36,O38,O40,O42,O44,O46,O48,O50,O52,O54,O56,O58,O60,O62,O64,O66,O68,O70,O72,O74,O76,O78,O80,O82,O84,O86,O88,O90)</f>
        <v>2</v>
      </c>
      <c r="P16" s="163">
        <f>SUM(P18,P20,P22,P24,P26,P28,P30,P32,P34,P36,P38,P40,P42,P44,P46,P48,P50,P52,P54,P56,P58,P60,P62,P64,P66,P68,P70,P72,P74,P76,P78,P80,P82,P84,P86,P88,P90)</f>
        <v>22.2</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284</v>
      </c>
      <c r="F18" s="163">
        <f t="shared" si="1"/>
        <v>235.1</v>
      </c>
      <c r="G18" s="163">
        <v>35.4</v>
      </c>
      <c r="H18" s="163">
        <v>120.2</v>
      </c>
      <c r="I18" s="163">
        <v>79.5</v>
      </c>
      <c r="J18" s="163">
        <v>0</v>
      </c>
      <c r="K18" s="163">
        <v>0</v>
      </c>
      <c r="L18" s="163">
        <f t="shared" si="2"/>
        <v>48.9</v>
      </c>
      <c r="M18" s="163">
        <v>8.5</v>
      </c>
      <c r="N18" s="163">
        <v>16.2</v>
      </c>
      <c r="O18" s="163">
        <v>2</v>
      </c>
      <c r="P18" s="163">
        <v>22.2</v>
      </c>
      <c r="Q18" s="163">
        <v>0</v>
      </c>
      <c r="R18" s="163">
        <v>0</v>
      </c>
      <c r="S18" s="164">
        <v>0</v>
      </c>
      <c r="T18" s="163">
        <v>0</v>
      </c>
    </row>
    <row r="19" spans="2:20">
      <c r="C19" s="77"/>
      <c r="D19" s="77" t="str">
        <f>$D$17</f>
        <v>Jahr 2020</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2.7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2.7</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2.7</v>
      </c>
      <c r="F15" s="163">
        <v>0</v>
      </c>
      <c r="G15" s="163">
        <v>0</v>
      </c>
      <c r="H15" s="163">
        <v>0</v>
      </c>
      <c r="I15" s="188">
        <v>2.7</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2021-08-03T05:50:39Z</dcterms:modified>
</cp:coreProperties>
</file>