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<sst xmlns="http://schemas.openxmlformats.org/spreadsheetml/2006/main" count="1877" uniqueCount="664">
  <si>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</si>
  <si>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</si>
  <si>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</si>
  <si>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</si>
  <si>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</si>
  <si>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</si>
  <si>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</si>
  <si>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</si>
  <si>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</si>
  <si>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</si>
  <si>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</si>
  <si>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</si>
  <si>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</si>
  <si>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</si>
  <si>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</si>
  <si>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</si>
  <si>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</si>
  <si>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</si>
  <si>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</si>
  <si>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</si>
  <si>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</si>
  <si>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</si>
  <si>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</si>
  <si>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</si>
  <si>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</si>
  <si>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</si>
  <si>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</si>
  <si>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</si>
  <si>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</si>
  <si>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</si>
  <si>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</si>
  <si>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</si>
  <si>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</si>
  <si>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</si>
  <si>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</si>
  <si>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</si>
  <si>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</si>
  <si>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</si>
  <si>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</si>
  <si>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</si>
  <si>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</si>
  <si>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</si>
  <si>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</si>
  <si>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</si>
  <si>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</si>
  <si>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</si>
  <si>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</si>
  <si>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</si>
  <si>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</si>
  <si>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</si>
  <si>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</si>
  <si>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</si>
  <si>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</si>
  <si>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</si>
  <si>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</si>
  <si>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</si>
  <si>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</si>
  <si>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</si>
  <si>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</si>
  <si>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</si>
  <si>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</si>
  <si>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</si>
  <si>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</si>
  <si>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</si>
  <si>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</si>
  <si>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</si>
  <si>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</si>
  <si>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</si>
  <si>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</si>
  <si>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</si>
  <si>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</si>
  <si>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</si>
  <si>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</si>
  <si>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</si>
  <si>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</si>
  <si>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</si>
  <si>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</si>
  <si>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</si>
  <si>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</si>
  <si>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</si>
  <si>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</si>
  <si>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</si>
  <si>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</si>
  <si>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</si>
  <si>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</si>
  <si>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</si>
  <si>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</si>
  <si>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</si>
  <si>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</si>
  <si>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</si>
  <si>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</si>
  <si>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</si>
  <si>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</si>
  <si>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</si>
  <si>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</si>
  <si>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</si>
  <si>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</si>
  <si>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</si>
  <si>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</si>
  <si>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</si>
  <si>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</si>
  <si>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</si>
  <si>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</si>
  <si>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</si>
  <si>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</si>
  <si>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</si>
  <si>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</si>
  <si>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</si>
  <si>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</si>
  <si>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</si>
  <si>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</si>
  <si>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</si>
  <si>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</si>
  <si>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</si>
  <si>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</si>
  <si>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</si>
  <si>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</si>
  <si>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</si>
  <si>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</si>
  <si>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</si>
  <si>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</si>
  <si>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</si>
  <si>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</si>
  <si>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</si>
  <si>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</si>
  <si>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</si>
  <si>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</si>
  <si>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</si>
  <si>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</si>
  <si>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</si>
  <si>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</si>
  <si>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</si>
  <si>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</si>
  <si>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</si>
  <si>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</si>
  <si>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</si>
  <si>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</si>
  <si>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</si>
  <si>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</si>
  <si>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</si>
  <si>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</si>
  <si>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</si>
  <si>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</si>
  <si>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</si>
  <si>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</si>
  <si>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</si>
  <si>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</si>
  <si>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</si>
  <si>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</si>
  <si>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</si>
  <si>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</si>
  <si>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</si>
  <si>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</si>
  <si>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</si>
  <si>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</si>
  <si>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</si>
  <si>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</si>
  <si>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</si>
  <si>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</si>
  <si>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</si>
  <si>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</si>
  <si>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</si>
  <si>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</si>
  <si>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</si>
  <si>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</si>
  <si>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</si>
  <si>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</si>
  <si>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</si>
  <si>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</si>
  <si>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</si>
  <si>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</si>
  <si>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</si>
  <si>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</si>
  <si>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</si>
  <si>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</si>
  <si>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</si>
  <si>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</si>
  <si>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</si>
  <si>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</si>
  <si>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</si>
  <si>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</si>
  <si>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</si>
  <si>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</si>
  <si>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</si>
  <si>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</si>
  <si>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</si>
  <si>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</si>
  <si>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</si>
  <si>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</si>
  <si>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</si>
  <si>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</si>
  <si>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</si>
  <si>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</si>
  <si>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</si>
  <si>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</si>
  <si>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</si>
  <si>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</si>
  <si>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</si>
  <si>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</si>
  <si>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</si>
  <si>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</si>
  <si>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</si>
  <si>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</si>
  <si>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</si>
  <si>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</si>
  <si>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</si>
  <si>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</si>
  <si>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</si>
  <si>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</si>
  <si>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</si>
  <si>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</si>
  <si>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</si>
  <si>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</si>
  <si>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</si>
  <si>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</si>
  <si>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</si>
  <si>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</si>
  <si>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</si>
  <si>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</si>
  <si>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</si>
  <si>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</si>
  <si>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</si>
  <si>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</si>
  <si>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</si>
  <si>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</si>
  <si>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</si>
  <si>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</si>
  <si>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</si>
  <si>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</si>
  <si>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</si>
  <si>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</si>
  <si>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</si>
  <si>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</si>
  <si>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</si>
  <si>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</si>
  <si>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</si>
  <si>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</si>
  <si>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</si>
  <si>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</si>
  <si>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</si>
  <si>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</si>
  <si>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</si>
  <si>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</si>
  <si>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</si>
  <si>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</si>
  <si>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</si>
  <si>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</si>
  <si>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</si>
  <si>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</si>
  <si>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</si>
  <si>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</si>
  <si>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</si>
  <si>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</si>
  <si>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</si>
  <si>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</si>
  <si>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</si>
  <si>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</si>
  <si>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</si>
  <si>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</si>
  <si>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</si>
  <si>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</si>
  <si>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</si>
  <si>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</si>
  <si>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</si>
  <si>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</si>
  <si>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</si>
  <si>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</si>
  <si>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</si>
  <si>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</si>
  <si>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</si>
  <si>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</si>
  <si>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</si>
  <si>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</si>
  <si>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</si>
  <si>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</si>
  <si>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</si>
  <si>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</si>
  <si>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</si>
  <si>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</si>
  <si>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</si>
  <si>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</si>
  <si>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</si>
  <si>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</si>
  <si>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</si>
  <si>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</si>
  <si>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</si>
  <si>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</si>
  <si>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</si>
  <si>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</si>
  <si>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</si>
  <si>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</si>
  <si>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</si>
  <si>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11.10.2018</t>
  </si>
  <si>
    <t>NISP</t>
  </si>
  <si>
    <t>Niederrheinische Sparkasse Rhein-Lippe</t>
  </si>
  <si>
    <t>22.06.2016</t>
  </si>
  <si>
    <t>F</t>
  </si>
  <si>
    <t>Mio</t>
  </si>
  <si>
    <t>U</t>
  </si>
  <si>
    <t>S</t>
  </si>
  <si>
    <t>Y:\Pfandbriefbüro\Pfandbriefstatistik\PfDaten\Excel\PfbTvEU_NISP_1809</t>
  </si>
  <si>
    <t>Bismarckstrasse 1</t>
  </si>
  <si>
    <t>D-46483 Wesel, Germany</t>
  </si>
  <si>
    <t>Phone: +49 281 205-1</t>
  </si>
  <si>
    <t>Fax: +49 281 205-333</t>
  </si>
  <si>
    <t>e-m: info@nispa.de</t>
  </si>
  <si>
    <t>Internet: www.nispa.de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</si>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</sst>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495300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28575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294</v>
      </c>
      <c r="H2" s="82"/>
      <c r="I2" s="82"/>
    </row>
    <row r="3" spans="2:9" ht="15" customHeight="1">
      <c r="B3"/>
      <c r="C3"/>
      <c r="D3"/>
      <c r="E3"/>
      <c r="G3" s="31" t="s">
        <v>301</v>
      </c>
      <c r="H3" s="30"/>
      <c r="I3" s="30"/>
    </row>
    <row r="4" spans="2:10" ht="15" customHeight="1">
      <c r="B4"/>
      <c r="C4"/>
      <c r="D4"/>
      <c r="E4"/>
      <c r="G4" s="31" t="s">
        <v>302</v>
      </c>
      <c r="H4" s="30"/>
      <c r="I4" s="30"/>
      <c r="J4" s="6"/>
    </row>
    <row r="5" spans="2:10" ht="15" customHeight="1">
      <c r="B5"/>
      <c r="C5"/>
      <c r="D5"/>
      <c r="E5"/>
      <c r="G5" s="31" t="s">
        <v>303</v>
      </c>
      <c r="H5" s="30"/>
      <c r="I5" s="30"/>
      <c r="J5" s="6"/>
    </row>
    <row r="6" spans="2:10" ht="15" customHeight="1">
      <c r="B6"/>
      <c r="C6"/>
      <c r="D6"/>
      <c r="E6"/>
      <c r="G6" s="31" t="s">
        <v>304</v>
      </c>
      <c r="H6" s="30"/>
      <c r="I6" s="30"/>
      <c r="J6" s="6"/>
    </row>
    <row r="7" spans="2:9" ht="15" customHeight="1">
      <c r="B7"/>
      <c r="C7"/>
      <c r="D7"/>
      <c r="E7"/>
      <c r="G7" s="31" t="s">
        <v>305</v>
      </c>
      <c r="H7" s="30"/>
      <c r="I7" s="30"/>
    </row>
    <row r="8" spans="1:10" s="7" customFormat="1" ht="13.5" customHeight="1">
      <c r="A8" s="174"/>
      <c r="B8"/>
      <c r="C8"/>
      <c r="D8"/>
      <c r="E8"/>
      <c r="G8" s="31" t="s">
        <v>306</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Q3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Q3 2018</v>
      </c>
      <c r="E20" s="300" t="str">
        <f>AktQuartKurz&amp;" "&amp;(AktJahr-1)</f>
        <v>Q3 2017</v>
      </c>
      <c r="F20" s="20" t="str">
        <f>D20</f>
        <v>Q3 2018</v>
      </c>
      <c r="G20" s="300" t="str">
        <f>E20</f>
        <v>Q3 2017</v>
      </c>
      <c r="H20" s="20" t="str">
        <f>D20</f>
        <v>Q3 2018</v>
      </c>
      <c r="I20" s="300" t="str">
        <f>E20</f>
        <v>Q3 2017</v>
      </c>
      <c r="J20"/>
      <c r="L20" s="242"/>
    </row>
    <row r="21" spans="1:10" s="7" customFormat="1" ht="15" customHeight="1">
      <c r="A21" s="176">
        <v>0</v>
      </c>
      <c r="B21" s="326" t="s">
        <v>109</v>
      </c>
      <c r="C21" s="21" t="str">
        <f>"("&amp;Einheit_Waehrung&amp;")"</f>
        <v>(€ mn.)</v>
      </c>
      <c r="D21" s="149">
        <v>20</v>
      </c>
      <c r="E21" s="301">
        <v>20</v>
      </c>
      <c r="F21" s="149">
        <v>20.1</v>
      </c>
      <c r="G21" s="301">
        <v>20.5</v>
      </c>
      <c r="H21" s="149">
        <v>18.9</v>
      </c>
      <c r="I21" s="301">
        <v>19.4</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57.5</v>
      </c>
      <c r="E23" s="303">
        <v>57.6</v>
      </c>
      <c r="F23" s="151">
        <v>63.3</v>
      </c>
      <c r="G23" s="303">
        <v>64.7</v>
      </c>
      <c r="H23" s="151">
        <v>55.3</v>
      </c>
      <c r="I23" s="303">
        <v>56.4</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37.5</v>
      </c>
      <c r="E25" s="301">
        <f t="shared" si="0"/>
        <v>37.6</v>
      </c>
      <c r="F25" s="149">
        <f t="shared" si="0"/>
        <v>43.2</v>
      </c>
      <c r="G25" s="301">
        <f t="shared" si="0"/>
        <v>44.2</v>
      </c>
      <c r="H25" s="149">
        <f t="shared" si="0"/>
        <v>36.4</v>
      </c>
      <c r="I25" s="301">
        <f t="shared" si="0"/>
        <v>37</v>
      </c>
      <c r="J25"/>
    </row>
    <row r="26" spans="1:10" s="7" customFormat="1" ht="15" customHeight="1">
      <c r="A26" s="176">
        <v>0</v>
      </c>
      <c r="B26" s="356" t="s">
        <v>112</v>
      </c>
      <c r="C26" s="356"/>
      <c r="D26" s="152">
        <f aca="true" t="shared" si="1" ref="D26:I26">IF(D21=0,0,ROUND(100*D25/D21,1))</f>
        <v>187.5</v>
      </c>
      <c r="E26" s="304">
        <f t="shared" si="1"/>
        <v>188</v>
      </c>
      <c r="F26" s="152">
        <f t="shared" si="1"/>
        <v>214.9</v>
      </c>
      <c r="G26" s="304">
        <f t="shared" si="1"/>
        <v>215.6</v>
      </c>
      <c r="H26" s="152">
        <f t="shared" si="1"/>
        <v>192.6</v>
      </c>
      <c r="I26" s="304">
        <f t="shared" si="1"/>
        <v>190.7</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Q3 2018</v>
      </c>
      <c r="E33" s="300" t="str">
        <f>AktQuartKurz&amp;" "&amp;(AktJahr-1)</f>
        <v>Q3 2017</v>
      </c>
      <c r="F33" s="20" t="str">
        <f>D33</f>
        <v>Q3 2018</v>
      </c>
      <c r="G33" s="300" t="str">
        <f>E33</f>
        <v>Q3 2017</v>
      </c>
      <c r="H33" s="20" t="str">
        <f>D33</f>
        <v>Q3 2018</v>
      </c>
      <c r="I33" s="300" t="str">
        <f>E33</f>
        <v>Q3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Q3 2018</v>
      </c>
      <c r="E46" s="300" t="str">
        <f>AktQuartKurz&amp;" "&amp;(AktJahr-1)</f>
        <v>Q3 2017</v>
      </c>
      <c r="F46" s="20" t="str">
        <f>D46</f>
        <v>Q3 2018</v>
      </c>
      <c r="G46" s="300" t="str">
        <f>E46</f>
        <v>Q3 2017</v>
      </c>
      <c r="H46" s="20" t="str">
        <f>D46</f>
        <v>Q3 2018</v>
      </c>
      <c r="I46" s="300" t="str">
        <f>E46</f>
        <v>Q3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Q3 2018</v>
      </c>
      <c r="E59" s="300" t="str">
        <f>AktQuartKurz&amp;" "&amp;(AktJahr-1)</f>
        <v>Q3 2017</v>
      </c>
      <c r="F59" s="20" t="str">
        <f>D59</f>
        <v>Q3 2018</v>
      </c>
      <c r="G59" s="300" t="str">
        <f>E59</f>
        <v>Q3 2017</v>
      </c>
      <c r="H59" s="20" t="str">
        <f>D59</f>
        <v>Q3 2018</v>
      </c>
      <c r="I59" s="300" t="str">
        <f>E59</f>
        <v>Q3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Q3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Q3</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Q3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Q3 2018</v>
      </c>
      <c r="E8" s="206" t="str">
        <f>AktQuartKurz&amp;" "&amp;(AktJahr-1)</f>
        <v>Q3 2017</v>
      </c>
    </row>
    <row r="9" spans="1:5" ht="15.75" customHeight="1">
      <c r="A9" s="285">
        <v>0</v>
      </c>
      <c r="B9" s="349" t="s">
        <v>211</v>
      </c>
      <c r="C9" s="207" t="s">
        <v>116</v>
      </c>
      <c r="D9" s="208">
        <v>20</v>
      </c>
      <c r="E9" s="209">
        <v>20</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57.5</v>
      </c>
      <c r="E12" s="209">
        <v>57.6</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100</v>
      </c>
      <c r="E16" s="215">
        <v>100</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659</v>
      </c>
      <c r="D27" s="214">
        <v>0</v>
      </c>
      <c r="E27" s="215">
        <v>0</v>
      </c>
    </row>
    <row r="28" spans="1:5" ht="30" customHeight="1">
      <c r="A28" s="285">
        <v>0</v>
      </c>
      <c r="B28" s="281" t="s">
        <v>214</v>
      </c>
      <c r="C28" s="216" t="s">
        <v>215</v>
      </c>
      <c r="D28" s="214">
        <v>6.63</v>
      </c>
      <c r="E28" s="215">
        <v>7.01</v>
      </c>
    </row>
    <row r="29" spans="1:5" ht="30" customHeight="1">
      <c r="A29" s="285">
        <v>0</v>
      </c>
      <c r="B29" s="281" t="s">
        <v>256</v>
      </c>
      <c r="C29" s="216" t="s">
        <v>99</v>
      </c>
      <c r="D29" s="214">
        <v>53</v>
      </c>
      <c r="E29" s="215">
        <v>53</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Q3 2018</v>
      </c>
      <c r="E33" s="206" t="str">
        <f>AktQuartKurz&amp;" "&amp;(AktJahr-1)</f>
        <v>Q3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659</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Q3 2018</v>
      </c>
      <c r="E58" s="206" t="str">
        <f>AktQuartKurz&amp;" "&amp;(AktJahr-1)</f>
        <v>Q3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659</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Q3 2018</v>
      </c>
      <c r="E83" s="206" t="str">
        <f>AktQuartKurz&amp;" "&amp;(AktJahr-1)</f>
        <v>Q3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659</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9</v>
      </c>
      <c r="D5" s="90"/>
      <c r="E5" s="94" t="s">
        <v>66</v>
      </c>
      <c r="F5" s="123" t="str">
        <f>(Institut&amp;", erstellt am "&amp;TEXT(ErstDatum,"TT-MMMM-JJJJ")&amp;" mit "&amp;Version&amp;" bei "&amp;AusfInstitut)</f>
        <v>NISP, erstellt am 11-Oktober-2018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NISP</v>
      </c>
      <c r="G7" s="91"/>
      <c r="H7" s="95" t="s">
        <v>92</v>
      </c>
      <c r="I7" s="139" t="s">
        <v>660</v>
      </c>
      <c r="J7" s="101" t="s">
        <v>94</v>
      </c>
    </row>
    <row r="8" spans="2:10" ht="15">
      <c r="B8" s="88" t="s">
        <v>79</v>
      </c>
      <c r="C8" s="288" t="s">
        <v>294</v>
      </c>
      <c r="D8" s="91"/>
      <c r="E8" s="95" t="s">
        <v>74</v>
      </c>
      <c r="F8" s="133" t="str">
        <f>IF(AuswertBasis="Verband","all Pfandbrief issuers",AuswertBasis)</f>
        <v>Institut NISP</v>
      </c>
      <c r="G8" s="91"/>
      <c r="H8" s="95" t="s">
        <v>93</v>
      </c>
      <c r="I8" s="139" t="s">
        <v>81</v>
      </c>
      <c r="J8" s="101" t="s">
        <v>95</v>
      </c>
    </row>
    <row r="9" spans="2:10" ht="15">
      <c r="B9" s="88" t="s">
        <v>54</v>
      </c>
      <c r="C9" s="124" t="s">
        <v>47</v>
      </c>
      <c r="D9" s="91"/>
      <c r="E9" s="95" t="s">
        <v>69</v>
      </c>
      <c r="F9" s="132">
        <f>DATE(AktJahr,AktMonat+1,0)</f>
        <v>43373</v>
      </c>
      <c r="G9" s="89"/>
      <c r="H9" s="287" t="s">
        <v>237</v>
      </c>
      <c r="I9" s="86" t="str">
        <f>(AktJahr&amp;RIGHT("0"&amp;AktMonat,2))</f>
        <v>201809</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3. Quartal</v>
      </c>
      <c r="G12" s="101"/>
      <c r="H12" s="14"/>
      <c r="I12" s="14"/>
    </row>
    <row r="13" spans="2:9" ht="15">
      <c r="B13" s="88" t="s">
        <v>58</v>
      </c>
      <c r="C13" s="288" t="s">
        <v>239</v>
      </c>
      <c r="D13" s="91"/>
      <c r="E13" s="95" t="s">
        <v>73</v>
      </c>
      <c r="F13" s="133" t="str">
        <f>AktQuartKurz&amp;" "&amp;AktJahr&amp;IF(AuswertBasis="Verband"," ("&amp;TvInstitute&amp;")","")</f>
        <v>Q3 2018</v>
      </c>
      <c r="G13" s="101"/>
      <c r="H13" s="14"/>
      <c r="I13" s="14"/>
    </row>
    <row r="14" spans="2:9" ht="15">
      <c r="B14" s="88" t="s">
        <v>59</v>
      </c>
      <c r="C14" s="124" t="s">
        <v>296</v>
      </c>
      <c r="D14" s="91"/>
      <c r="E14" s="95" t="s">
        <v>75</v>
      </c>
      <c r="F14" s="133" t="str">
        <f>"Q"&amp;(AktMonat/3)</f>
        <v>Q3</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Q3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Q3 2018</v>
      </c>
      <c r="E8" s="366"/>
      <c r="F8" s="362" t="str">
        <f>AktQuartKurz&amp;" "&amp;(AktJahr-1)</f>
        <v>Q3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5</v>
      </c>
      <c r="E11" s="156">
        <v>1.8</v>
      </c>
      <c r="F11" s="155">
        <v>5</v>
      </c>
      <c r="G11" s="156">
        <v>1</v>
      </c>
    </row>
    <row r="12" spans="1:7" ht="12.75">
      <c r="A12" s="176">
        <v>0</v>
      </c>
      <c r="B12" s="365" t="s">
        <v>124</v>
      </c>
      <c r="C12" s="365"/>
      <c r="D12" s="155">
        <v>5</v>
      </c>
      <c r="E12" s="156">
        <v>1.7</v>
      </c>
      <c r="F12" s="155">
        <v>0</v>
      </c>
      <c r="G12" s="156">
        <v>2.3</v>
      </c>
    </row>
    <row r="13" spans="1:7" ht="12.75">
      <c r="A13" s="176">
        <v>0</v>
      </c>
      <c r="B13" s="365" t="s">
        <v>125</v>
      </c>
      <c r="C13" s="365"/>
      <c r="D13" s="155">
        <v>0</v>
      </c>
      <c r="E13" s="156">
        <v>1.3</v>
      </c>
      <c r="F13" s="155">
        <v>5</v>
      </c>
      <c r="G13" s="156">
        <v>1.8</v>
      </c>
    </row>
    <row r="14" spans="1:7" ht="12.75">
      <c r="A14" s="176">
        <v>0</v>
      </c>
      <c r="B14" s="38" t="s">
        <v>126</v>
      </c>
      <c r="C14" s="38"/>
      <c r="D14" s="157">
        <v>0</v>
      </c>
      <c r="E14" s="158">
        <v>1.5</v>
      </c>
      <c r="F14" s="157">
        <v>5</v>
      </c>
      <c r="G14" s="158">
        <v>2</v>
      </c>
    </row>
    <row r="15" spans="1:7" ht="12.75">
      <c r="A15" s="176">
        <v>0</v>
      </c>
      <c r="B15" s="38" t="s">
        <v>127</v>
      </c>
      <c r="C15" s="38"/>
      <c r="D15" s="157">
        <v>0</v>
      </c>
      <c r="E15" s="158">
        <v>3.6</v>
      </c>
      <c r="F15" s="157">
        <v>0</v>
      </c>
      <c r="G15" s="158">
        <v>3.2</v>
      </c>
    </row>
    <row r="16" spans="1:7" ht="12.75">
      <c r="A16" s="176">
        <v>0</v>
      </c>
      <c r="B16" s="38" t="s">
        <v>128</v>
      </c>
      <c r="C16" s="38"/>
      <c r="D16" s="157">
        <v>0</v>
      </c>
      <c r="E16" s="158">
        <v>8.4</v>
      </c>
      <c r="F16" s="157">
        <v>0</v>
      </c>
      <c r="G16" s="158">
        <v>3.9</v>
      </c>
    </row>
    <row r="17" spans="1:7" ht="12.75">
      <c r="A17" s="176">
        <v>0</v>
      </c>
      <c r="B17" s="38" t="s">
        <v>129</v>
      </c>
      <c r="C17" s="38"/>
      <c r="D17" s="157">
        <v>5</v>
      </c>
      <c r="E17" s="158">
        <v>3.2</v>
      </c>
      <c r="F17" s="157">
        <v>0</v>
      </c>
      <c r="G17" s="158">
        <v>8.6</v>
      </c>
    </row>
    <row r="18" spans="1:7" ht="12.75">
      <c r="A18" s="176">
        <v>0</v>
      </c>
      <c r="B18" s="365" t="s">
        <v>130</v>
      </c>
      <c r="C18" s="365"/>
      <c r="D18" s="155">
        <v>5</v>
      </c>
      <c r="E18" s="156">
        <v>29</v>
      </c>
      <c r="F18" s="155">
        <v>5</v>
      </c>
      <c r="G18" s="156">
        <v>28.5</v>
      </c>
    </row>
    <row r="19" spans="1:7" ht="12.75">
      <c r="A19" s="176">
        <v>0</v>
      </c>
      <c r="B19" s="365" t="s">
        <v>131</v>
      </c>
      <c r="C19" s="365"/>
      <c r="D19" s="155">
        <v>0</v>
      </c>
      <c r="E19" s="156">
        <v>7</v>
      </c>
      <c r="F19" s="155">
        <v>0</v>
      </c>
      <c r="G19" s="156">
        <v>6.2</v>
      </c>
    </row>
    <row r="20" spans="2:7" ht="19.5" customHeight="1">
      <c r="B20" s="8"/>
      <c r="C20" s="8"/>
      <c r="D20" s="8"/>
      <c r="E20" s="8"/>
      <c r="F20" s="8"/>
      <c r="G20" s="8"/>
    </row>
    <row r="21" spans="1:7" ht="12.75" customHeight="1">
      <c r="A21" s="176">
        <v>1</v>
      </c>
      <c r="B21" s="326" t="s">
        <v>117</v>
      </c>
      <c r="C21" s="243"/>
      <c r="D21" s="362" t="str">
        <f>AktQuartKurz&amp;" "&amp;AktJahr</f>
        <v>Q3 2018</v>
      </c>
      <c r="E21" s="366"/>
      <c r="F21" s="362" t="str">
        <f>AktQuartKurz&amp;" "&amp;(AktJahr-1)</f>
        <v>Q3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Q3 2018</v>
      </c>
      <c r="E34" s="366"/>
      <c r="F34" s="362" t="str">
        <f>AktQuartKurz&amp;" "&amp;(AktJahr-1)</f>
        <v>Q3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Q3 2018</v>
      </c>
      <c r="E47" s="366"/>
      <c r="F47" s="362" t="str">
        <f>AktQuartKurz&amp;" "&amp;(AktJahr-1)</f>
        <v>Q3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Q3 2018</v>
      </c>
      <c r="C5" s="372"/>
      <c r="D5" s="372"/>
      <c r="E5" s="372"/>
    </row>
    <row r="6" ht="12.75" customHeight="1"/>
    <row r="7" spans="1:5" ht="12.75" customHeight="1">
      <c r="A7" s="176">
        <v>0</v>
      </c>
      <c r="B7" s="331" t="s">
        <v>135</v>
      </c>
      <c r="C7" s="43"/>
      <c r="D7" s="44" t="str">
        <f>AktQuartKurz&amp;" "&amp;AktJahr</f>
        <v>Q3 2018</v>
      </c>
      <c r="E7" s="44" t="str">
        <f>AktQuartKurz&amp;" "&amp;(AktJahr-1)</f>
        <v>Q3 2017</v>
      </c>
    </row>
    <row r="8" spans="1:5" ht="12.75" customHeight="1">
      <c r="A8" s="176">
        <v>0</v>
      </c>
      <c r="B8" s="332"/>
      <c r="C8" s="45"/>
      <c r="D8" s="46" t="str">
        <f>Einheit_Waehrung</f>
        <v>€ mn.</v>
      </c>
      <c r="E8" s="46" t="str">
        <f>D8</f>
        <v>€ mn.</v>
      </c>
    </row>
    <row r="9" spans="1:5" ht="12.75" customHeight="1">
      <c r="A9" s="176">
        <v>0</v>
      </c>
      <c r="B9" s="47" t="s">
        <v>136</v>
      </c>
      <c r="C9" s="47"/>
      <c r="D9" s="159">
        <v>40.6</v>
      </c>
      <c r="E9" s="160">
        <v>40.1</v>
      </c>
    </row>
    <row r="10" spans="1:5" ht="12.75" customHeight="1">
      <c r="A10" s="176">
        <v>0</v>
      </c>
      <c r="B10" s="48" t="s">
        <v>137</v>
      </c>
      <c r="C10" s="48"/>
      <c r="D10" s="161">
        <v>1.3</v>
      </c>
      <c r="E10" s="162">
        <v>2</v>
      </c>
    </row>
    <row r="11" spans="1:5" ht="12.75" customHeight="1">
      <c r="A11" s="176">
        <v>0</v>
      </c>
      <c r="B11" s="48" t="s">
        <v>138</v>
      </c>
      <c r="C11" s="48"/>
      <c r="D11" s="161">
        <v>1.1</v>
      </c>
      <c r="E11" s="162">
        <v>1.1</v>
      </c>
    </row>
    <row r="12" spans="1:5" ht="12.75" customHeight="1">
      <c r="A12" s="176">
        <v>0</v>
      </c>
      <c r="B12" s="48" t="s">
        <v>139</v>
      </c>
      <c r="C12" s="48"/>
      <c r="D12" s="161">
        <v>0</v>
      </c>
      <c r="E12" s="162">
        <v>0</v>
      </c>
    </row>
    <row r="13" spans="1:5" ht="12.75" customHeight="1">
      <c r="A13" s="176">
        <v>0</v>
      </c>
      <c r="B13" s="49" t="s">
        <v>143</v>
      </c>
      <c r="C13" s="49"/>
      <c r="D13" s="163">
        <f>SUM(D9:D12)</f>
        <v>43</v>
      </c>
      <c r="E13" s="164">
        <f>SUM(E9:E12)</f>
        <v>43.2</v>
      </c>
    </row>
    <row r="14" ht="12.75" customHeight="1"/>
    <row r="15" ht="12.75" customHeight="1"/>
    <row r="16" spans="2:5" s="9" customFormat="1" ht="12.75" customHeight="1">
      <c r="B16" s="372" t="s">
        <v>247</v>
      </c>
      <c r="C16" s="372"/>
      <c r="D16" s="372"/>
      <c r="E16" s="372"/>
    </row>
    <row r="17" spans="2:5" s="9" customFormat="1" ht="12.75" customHeight="1">
      <c r="B17" s="372" t="str">
        <f>UebInstitutQuartal</f>
        <v>Q3 2018</v>
      </c>
      <c r="C17" s="372"/>
      <c r="D17" s="372"/>
      <c r="E17" s="372"/>
    </row>
    <row r="18" spans="2:5" ht="12.75" customHeight="1">
      <c r="B18"/>
      <c r="C18"/>
      <c r="D18" s="50"/>
      <c r="E18" s="50"/>
    </row>
    <row r="19" spans="1:5" ht="12.75" customHeight="1">
      <c r="A19" s="176">
        <v>1</v>
      </c>
      <c r="B19" s="331" t="s">
        <v>135</v>
      </c>
      <c r="C19" s="43"/>
      <c r="D19" s="51" t="str">
        <f>AktQuartKurz&amp;" "&amp;AktJahr</f>
        <v>Q3 2018</v>
      </c>
      <c r="E19" s="44" t="str">
        <f>AktQuartKurz&amp;" "&amp;(AktJahr-1)</f>
        <v>Q3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Q3 2018</v>
      </c>
      <c r="C29" s="372"/>
      <c r="D29" s="372"/>
      <c r="E29" s="372"/>
    </row>
    <row r="30" spans="2:5" ht="12.75" customHeight="1">
      <c r="B30"/>
      <c r="C30"/>
      <c r="D30" s="50"/>
      <c r="E30" s="50"/>
    </row>
    <row r="31" spans="1:5" ht="12.75" customHeight="1">
      <c r="A31" s="176">
        <v>2</v>
      </c>
      <c r="B31" s="331" t="s">
        <v>135</v>
      </c>
      <c r="C31" s="43"/>
      <c r="D31" s="51" t="str">
        <f>AktQuartKurz&amp;" "&amp;AktJahr</f>
        <v>Q3 2018</v>
      </c>
      <c r="E31" s="44" t="str">
        <f>AktQuartKurz&amp;" "&amp;(AktJahr-1)</f>
        <v>Q3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Q3 2018</v>
      </c>
      <c r="C41" s="372"/>
      <c r="D41" s="372"/>
      <c r="E41" s="372"/>
    </row>
    <row r="42" spans="2:5" ht="12.75" customHeight="1">
      <c r="B42"/>
      <c r="C42"/>
      <c r="D42" s="50"/>
      <c r="E42" s="50"/>
    </row>
    <row r="43" spans="1:5" ht="12.75" customHeight="1">
      <c r="A43" s="176">
        <v>3</v>
      </c>
      <c r="B43" s="331" t="s">
        <v>135</v>
      </c>
      <c r="C43" s="43"/>
      <c r="D43" s="44" t="str">
        <f>AktQuartKurz&amp;" "&amp;AktJahr</f>
        <v>Q3 2018</v>
      </c>
      <c r="E43" s="44" t="str">
        <f>AktQuartKurz&amp;" "&amp;(AktJahr-1)</f>
        <v>Q3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Q3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43.10000000000001</v>
      </c>
      <c r="F16" s="168">
        <f>SUM(G16:K16)</f>
        <v>43.10000000000001</v>
      </c>
      <c r="G16" s="168">
        <v>3.2</v>
      </c>
      <c r="H16" s="168">
        <v>37.2</v>
      </c>
      <c r="I16" s="168">
        <v>2.7</v>
      </c>
      <c r="J16" s="168">
        <v>0</v>
      </c>
      <c r="K16" s="168">
        <v>0</v>
      </c>
      <c r="L16" s="168">
        <f>SUM(M16:R16)</f>
        <v>0</v>
      </c>
      <c r="M16" s="168">
        <v>0</v>
      </c>
      <c r="N16" s="168">
        <v>0</v>
      </c>
      <c r="O16" s="168">
        <v>0</v>
      </c>
      <c r="P16" s="168">
        <v>0</v>
      </c>
      <c r="Q16" s="168">
        <v>0</v>
      </c>
      <c r="R16" s="168">
        <v>0</v>
      </c>
      <c r="S16" s="169">
        <v>0</v>
      </c>
      <c r="T16" s="168">
        <v>0</v>
      </c>
    </row>
    <row r="17" spans="3:20" ht="12.75">
      <c r="C17" s="81"/>
      <c r="D17" s="81" t="str">
        <f>"year "&amp;(AktJahr-1)</f>
        <v>year 2017</v>
      </c>
      <c r="E17" s="170">
        <f aca="true" t="shared" si="0" ref="E17:E48">F17+L17</f>
        <v>43.2</v>
      </c>
      <c r="F17" s="170">
        <f aca="true" t="shared" si="1" ref="F17:F48">SUM(G17:K17)</f>
        <v>43.2</v>
      </c>
      <c r="G17" s="170">
        <v>2.8</v>
      </c>
      <c r="H17" s="170">
        <v>37.2</v>
      </c>
      <c r="I17" s="170">
        <v>3.2</v>
      </c>
      <c r="J17" s="170">
        <v>0</v>
      </c>
      <c r="K17" s="170">
        <v>0</v>
      </c>
      <c r="L17" s="170">
        <f aca="true" t="shared" si="2" ref="L17:L48">SUM(M17:R17)</f>
        <v>0</v>
      </c>
      <c r="M17" s="170">
        <v>0</v>
      </c>
      <c r="N17" s="170">
        <v>0</v>
      </c>
      <c r="O17" s="170">
        <v>0</v>
      </c>
      <c r="P17" s="170">
        <v>0</v>
      </c>
      <c r="Q17" s="170">
        <v>0</v>
      </c>
      <c r="R17" s="170">
        <v>0</v>
      </c>
      <c r="S17" s="171">
        <v>0</v>
      </c>
      <c r="T17" s="170">
        <v>0</v>
      </c>
    </row>
    <row r="18" spans="2:20" ht="12.75">
      <c r="B18" s="65" t="s">
        <v>10</v>
      </c>
      <c r="C18" s="64" t="s">
        <v>153</v>
      </c>
      <c r="D18" s="39" t="str">
        <f>$D$16</f>
        <v>year 2018</v>
      </c>
      <c r="E18" s="168">
        <f t="shared" si="0"/>
        <v>43.10000000000001</v>
      </c>
      <c r="F18" s="168">
        <f t="shared" si="1"/>
        <v>43.10000000000001</v>
      </c>
      <c r="G18" s="168">
        <v>3.2</v>
      </c>
      <c r="H18" s="168">
        <v>37.2</v>
      </c>
      <c r="I18" s="168">
        <v>2.7</v>
      </c>
      <c r="J18" s="168">
        <v>0</v>
      </c>
      <c r="K18" s="168">
        <v>0</v>
      </c>
      <c r="L18" s="168">
        <f t="shared" si="2"/>
        <v>0</v>
      </c>
      <c r="M18" s="168">
        <v>0</v>
      </c>
      <c r="N18" s="168">
        <v>0</v>
      </c>
      <c r="O18" s="168">
        <v>0</v>
      </c>
      <c r="P18" s="168">
        <v>0</v>
      </c>
      <c r="Q18" s="168">
        <v>0</v>
      </c>
      <c r="R18" s="168">
        <v>0</v>
      </c>
      <c r="S18" s="169">
        <v>0</v>
      </c>
      <c r="T18" s="168">
        <v>0</v>
      </c>
    </row>
    <row r="19" spans="3:20" ht="12.75">
      <c r="C19" s="81"/>
      <c r="D19" s="81" t="str">
        <f>$D$17</f>
        <v>year 2017</v>
      </c>
      <c r="E19" s="170">
        <f t="shared" si="0"/>
        <v>43.2</v>
      </c>
      <c r="F19" s="170">
        <f t="shared" si="1"/>
        <v>43.2</v>
      </c>
      <c r="G19" s="170">
        <v>2.8</v>
      </c>
      <c r="H19" s="170">
        <v>37.2</v>
      </c>
      <c r="I19" s="170">
        <v>3.2</v>
      </c>
      <c r="J19" s="170">
        <v>0</v>
      </c>
      <c r="K19" s="170">
        <v>0</v>
      </c>
      <c r="L19" s="170">
        <f t="shared" si="2"/>
        <v>0</v>
      </c>
      <c r="M19" s="170">
        <v>0</v>
      </c>
      <c r="N19" s="170">
        <v>0</v>
      </c>
      <c r="O19" s="170">
        <v>0</v>
      </c>
      <c r="P19" s="170">
        <v>0</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661</v>
      </c>
      <c r="D4" s="42"/>
      <c r="E4" s="42"/>
      <c r="F4" s="42"/>
      <c r="G4" s="42"/>
      <c r="H4" s="42"/>
      <c r="I4" s="42"/>
      <c r="J4" s="42"/>
      <c r="K4" s="42"/>
      <c r="L4" s="42"/>
      <c r="M4" s="42"/>
      <c r="N4" s="42"/>
      <c r="O4" s="42"/>
      <c r="R4" s="42"/>
    </row>
    <row r="5" spans="3:19" ht="12.75">
      <c r="C5" s="319" t="s">
        <v>662</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Q3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Q3</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307</v>
      </c>
      <c r="C16" s="64" t="s">
        <v>308</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309</v>
      </c>
      <c r="C18" s="64" t="s">
        <v>310</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311</v>
      </c>
      <c r="C20" s="64" t="s">
        <v>312</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313</v>
      </c>
      <c r="C22" s="64" t="s">
        <v>314</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315</v>
      </c>
      <c r="C24" s="64" t="s">
        <v>316</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317</v>
      </c>
      <c r="C26" s="64" t="s">
        <v>318</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319</v>
      </c>
      <c r="C28" s="64" t="s">
        <v>320</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321</v>
      </c>
      <c r="C30" s="64" t="s">
        <v>322</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323</v>
      </c>
      <c r="C32" s="64" t="s">
        <v>324</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325</v>
      </c>
      <c r="C34" s="64" t="s">
        <v>326</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327</v>
      </c>
      <c r="C36" s="64" t="s">
        <v>328</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329</v>
      </c>
      <c r="C40" s="64" t="s">
        <v>330</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331</v>
      </c>
      <c r="C42" s="64" t="s">
        <v>332</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333</v>
      </c>
      <c r="C44" s="64" t="s">
        <v>334</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335</v>
      </c>
      <c r="C46" s="64" t="s">
        <v>336</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337</v>
      </c>
      <c r="C48" s="64" t="s">
        <v>338</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339</v>
      </c>
      <c r="C50" s="64" t="s">
        <v>340</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341</v>
      </c>
      <c r="C54" s="64" t="s">
        <v>342</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343</v>
      </c>
      <c r="C56" s="64" t="s">
        <v>344</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345</v>
      </c>
      <c r="C58" s="64" t="s">
        <v>346</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347</v>
      </c>
      <c r="C60" s="64" t="s">
        <v>348</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349</v>
      </c>
      <c r="C62" s="64" t="s">
        <v>350</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351</v>
      </c>
      <c r="C64" s="64" t="s">
        <v>352</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353</v>
      </c>
      <c r="C66" s="64" t="s">
        <v>354</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355</v>
      </c>
      <c r="C68" s="64" t="s">
        <v>356</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357</v>
      </c>
      <c r="C70" s="64" t="s">
        <v>358</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359</v>
      </c>
      <c r="C74" s="64" t="s">
        <v>360</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361</v>
      </c>
      <c r="C76" s="64" t="s">
        <v>362</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363</v>
      </c>
      <c r="C78" s="64" t="s">
        <v>364</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365</v>
      </c>
      <c r="C80" s="64" t="s">
        <v>366</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367</v>
      </c>
      <c r="C84" s="64" t="s">
        <v>368</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369</v>
      </c>
      <c r="C86" s="64" t="s">
        <v>370</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371</v>
      </c>
      <c r="C88" s="64" t="s">
        <v>372</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373</v>
      </c>
      <c r="C90" s="64" t="s">
        <v>374</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375</v>
      </c>
      <c r="C92" s="64" t="s">
        <v>376</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377</v>
      </c>
      <c r="C94" s="64" t="s">
        <v>378</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379</v>
      </c>
      <c r="C96" s="64" t="s">
        <v>380</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381</v>
      </c>
      <c r="C98" s="64" t="s">
        <v>382</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383</v>
      </c>
      <c r="C100" s="64" t="s">
        <v>384</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385</v>
      </c>
      <c r="C102" s="64" t="s">
        <v>386</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387</v>
      </c>
      <c r="C104" s="64" t="s">
        <v>388</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389</v>
      </c>
      <c r="C106" s="64" t="s">
        <v>390</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391</v>
      </c>
      <c r="C108" s="64" t="s">
        <v>392</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393</v>
      </c>
      <c r="C110" s="64" t="s">
        <v>394</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395</v>
      </c>
      <c r="C112" s="64" t="s">
        <v>396</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397</v>
      </c>
      <c r="C120" s="64" t="s">
        <v>398</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399</v>
      </c>
      <c r="C122" s="64" t="s">
        <v>400</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401</v>
      </c>
      <c r="C124" s="64" t="s">
        <v>402</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403</v>
      </c>
      <c r="C126" s="64" t="s">
        <v>404</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405</v>
      </c>
      <c r="C128" s="64" t="s">
        <v>406</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407</v>
      </c>
      <c r="C130" s="64" t="s">
        <v>408</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409</v>
      </c>
      <c r="C132" s="64" t="s">
        <v>410</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411</v>
      </c>
      <c r="C134" s="64" t="s">
        <v>412</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413</v>
      </c>
      <c r="C136" s="64" t="s">
        <v>414</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415</v>
      </c>
      <c r="C140" s="64" t="s">
        <v>416</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417</v>
      </c>
      <c r="C142" s="64" t="s">
        <v>418</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419</v>
      </c>
      <c r="C148" s="64" t="s">
        <v>420</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421</v>
      </c>
      <c r="C150" s="64" t="s">
        <v>422</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423</v>
      </c>
      <c r="C152" s="64" t="s">
        <v>424</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425</v>
      </c>
      <c r="C154" s="64" t="s">
        <v>426</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427</v>
      </c>
      <c r="C156" s="64" t="s">
        <v>428</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429</v>
      </c>
      <c r="C162" s="64" t="s">
        <v>430</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431</v>
      </c>
      <c r="C164" s="64" t="s">
        <v>432</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433</v>
      </c>
      <c r="C166" s="64" t="s">
        <v>434</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435</v>
      </c>
      <c r="C168" s="64" t="s">
        <v>436</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437</v>
      </c>
      <c r="C170" s="64" t="s">
        <v>438</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439</v>
      </c>
      <c r="C172" s="64" t="s">
        <v>440</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441</v>
      </c>
      <c r="C174" s="64" t="s">
        <v>442</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443</v>
      </c>
      <c r="C176" s="64" t="s">
        <v>444</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445</v>
      </c>
      <c r="C178" s="64" t="s">
        <v>446</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447</v>
      </c>
      <c r="C180" s="64" t="s">
        <v>448</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449</v>
      </c>
      <c r="C182" s="64" t="s">
        <v>450</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451</v>
      </c>
      <c r="C188" s="64" t="s">
        <v>452</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453</v>
      </c>
      <c r="C190" s="64" t="s">
        <v>454</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455</v>
      </c>
      <c r="C192" s="64" t="s">
        <v>456</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457</v>
      </c>
      <c r="C194" s="64" t="s">
        <v>458</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459</v>
      </c>
      <c r="C198" s="64" t="s">
        <v>460</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461</v>
      </c>
      <c r="C200" s="64" t="s">
        <v>462</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463</v>
      </c>
      <c r="C204" s="64" t="s">
        <v>464</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465</v>
      </c>
      <c r="C208" s="64" t="s">
        <v>466</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467</v>
      </c>
      <c r="C210" s="64" t="s">
        <v>468</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469</v>
      </c>
      <c r="C212" s="64" t="s">
        <v>470</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471</v>
      </c>
      <c r="C214" s="64" t="s">
        <v>472</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473</v>
      </c>
      <c r="C216" s="64" t="s">
        <v>474</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475</v>
      </c>
      <c r="C218" s="64" t="s">
        <v>476</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477</v>
      </c>
      <c r="C220" s="64" t="s">
        <v>478</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479</v>
      </c>
      <c r="C222" s="64" t="s">
        <v>480</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481</v>
      </c>
      <c r="C224" s="64" t="s">
        <v>482</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483</v>
      </c>
      <c r="C226" s="64" t="s">
        <v>484</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485</v>
      </c>
      <c r="C230" s="64" t="s">
        <v>486</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487</v>
      </c>
      <c r="C232" s="64" t="s">
        <v>488</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489</v>
      </c>
      <c r="C234" s="64" t="s">
        <v>490</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491</v>
      </c>
      <c r="C236" s="64" t="s">
        <v>492</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493</v>
      </c>
      <c r="C244" s="64" t="s">
        <v>494</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495</v>
      </c>
      <c r="C246" s="64" t="s">
        <v>496</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497</v>
      </c>
      <c r="C248" s="64" t="s">
        <v>498</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499</v>
      </c>
      <c r="C250" s="64" t="s">
        <v>500</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501</v>
      </c>
      <c r="C252" s="64" t="s">
        <v>502</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503</v>
      </c>
      <c r="C254" s="64" t="s">
        <v>504</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505</v>
      </c>
      <c r="C256" s="64" t="s">
        <v>506</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507</v>
      </c>
      <c r="C260" s="64" t="s">
        <v>508</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509</v>
      </c>
      <c r="C262" s="64" t="s">
        <v>510</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511</v>
      </c>
      <c r="C264" s="64" t="s">
        <v>512</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513</v>
      </c>
      <c r="C266" s="64" t="s">
        <v>514</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515</v>
      </c>
      <c r="C268" s="64" t="s">
        <v>516</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517</v>
      </c>
      <c r="C270" s="64" t="s">
        <v>518</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519</v>
      </c>
      <c r="C272" s="64" t="s">
        <v>520</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521</v>
      </c>
      <c r="C274" s="64" t="s">
        <v>522</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523</v>
      </c>
      <c r="C276" s="64" t="s">
        <v>524</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525</v>
      </c>
      <c r="C278" s="64" t="s">
        <v>526</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527</v>
      </c>
      <c r="C280" s="64" t="s">
        <v>528</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529</v>
      </c>
      <c r="C282" s="64" t="s">
        <v>530</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531</v>
      </c>
      <c r="C284" s="64" t="s">
        <v>532</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533</v>
      </c>
      <c r="C286" s="64" t="s">
        <v>534</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535</v>
      </c>
      <c r="C288" s="64" t="s">
        <v>536</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537</v>
      </c>
      <c r="C292" s="64" t="s">
        <v>538</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539</v>
      </c>
      <c r="C294" s="64" t="s">
        <v>540</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541</v>
      </c>
      <c r="C296" s="64" t="s">
        <v>542</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543</v>
      </c>
      <c r="C298" s="64" t="s">
        <v>544</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545</v>
      </c>
      <c r="C302" s="64" t="s">
        <v>546</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547</v>
      </c>
      <c r="C304" s="64" t="s">
        <v>548</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549</v>
      </c>
      <c r="C306" s="64" t="s">
        <v>550</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551</v>
      </c>
      <c r="C308" s="64" t="s">
        <v>552</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553</v>
      </c>
      <c r="C310" s="64" t="s">
        <v>554</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555</v>
      </c>
      <c r="C312" s="64" t="s">
        <v>556</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557</v>
      </c>
      <c r="C314" s="64" t="s">
        <v>558</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559</v>
      </c>
      <c r="C316" s="64" t="s">
        <v>560</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561</v>
      </c>
      <c r="C318" s="64" t="s">
        <v>562</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563</v>
      </c>
      <c r="C324" s="64" t="s">
        <v>564</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565</v>
      </c>
      <c r="C326" s="64" t="s">
        <v>566</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567</v>
      </c>
      <c r="C330" s="64" t="s">
        <v>568</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569</v>
      </c>
      <c r="C332" s="64" t="s">
        <v>570</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571</v>
      </c>
      <c r="C334" s="64" t="s">
        <v>572</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573</v>
      </c>
      <c r="C336" s="64" t="s">
        <v>574</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575</v>
      </c>
      <c r="C338" s="64" t="s">
        <v>576</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577</v>
      </c>
      <c r="C340" s="64" t="s">
        <v>578</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579</v>
      </c>
      <c r="C342" s="64" t="s">
        <v>580</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581</v>
      </c>
      <c r="C344" s="64" t="s">
        <v>582</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583</v>
      </c>
      <c r="C346" s="64" t="s">
        <v>584</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585</v>
      </c>
      <c r="C348" s="64" t="s">
        <v>586</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587</v>
      </c>
      <c r="C350" s="64" t="s">
        <v>588</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589</v>
      </c>
      <c r="C352" s="64" t="s">
        <v>590</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591</v>
      </c>
      <c r="C354" s="64" t="s">
        <v>592</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593</v>
      </c>
      <c r="C356" s="64" t="s">
        <v>594</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595</v>
      </c>
      <c r="C362" s="64" t="s">
        <v>596</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597</v>
      </c>
      <c r="C364" s="64" t="s">
        <v>598</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599</v>
      </c>
      <c r="C366" s="64" t="s">
        <v>600</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601</v>
      </c>
      <c r="C370" s="64" t="s">
        <v>602</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603</v>
      </c>
      <c r="C372" s="64" t="s">
        <v>604</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605</v>
      </c>
      <c r="C374" s="64" t="s">
        <v>606</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607</v>
      </c>
      <c r="C376" s="64" t="s">
        <v>608</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609</v>
      </c>
      <c r="C382" s="64" t="s">
        <v>610</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611</v>
      </c>
      <c r="C384" s="64" t="s">
        <v>612</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613</v>
      </c>
      <c r="C386" s="64" t="s">
        <v>614</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615</v>
      </c>
      <c r="C388" s="64" t="s">
        <v>616</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617</v>
      </c>
      <c r="C390" s="64" t="s">
        <v>618</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619</v>
      </c>
      <c r="C392" s="64" t="s">
        <v>620</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621</v>
      </c>
      <c r="C394" s="64" t="s">
        <v>622</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623</v>
      </c>
      <c r="C396" s="64" t="s">
        <v>624</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625</v>
      </c>
      <c r="C398" s="64" t="s">
        <v>626</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627</v>
      </c>
      <c r="C400" s="64" t="s">
        <v>628</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629</v>
      </c>
      <c r="C402" s="64" t="s">
        <v>630</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631</v>
      </c>
      <c r="C404" s="64" t="s">
        <v>632</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633</v>
      </c>
      <c r="C406" s="64" t="s">
        <v>634</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635</v>
      </c>
      <c r="C408" s="64" t="s">
        <v>636</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637</v>
      </c>
      <c r="C410" s="64" t="s">
        <v>638</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639</v>
      </c>
      <c r="C412" s="64" t="s">
        <v>640</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641</v>
      </c>
      <c r="C416" s="64" t="s">
        <v>642</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643</v>
      </c>
      <c r="C418" s="64" t="s">
        <v>644</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645</v>
      </c>
      <c r="C420" s="64" t="s">
        <v>646</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647</v>
      </c>
      <c r="C422" s="64" t="s">
        <v>648</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649</v>
      </c>
      <c r="C424" s="64" t="s">
        <v>650</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651</v>
      </c>
      <c r="C426" s="64" t="s">
        <v>652</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653</v>
      </c>
      <c r="C428" s="64" t="s">
        <v>654</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655</v>
      </c>
      <c r="C430" s="64" t="s">
        <v>656</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657</v>
      </c>
      <c r="C432" s="64" t="s">
        <v>658</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Q3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Q3</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307</v>
      </c>
      <c r="C16" s="64" t="s">
        <v>308</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309</v>
      </c>
      <c r="C18" s="64" t="s">
        <v>310</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311</v>
      </c>
      <c r="C20" s="64" t="s">
        <v>312</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313</v>
      </c>
      <c r="C22" s="64" t="s">
        <v>314</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315</v>
      </c>
      <c r="C24" s="64" t="s">
        <v>316</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317</v>
      </c>
      <c r="C26" s="64" t="s">
        <v>318</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319</v>
      </c>
      <c r="C28" s="64" t="s">
        <v>320</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321</v>
      </c>
      <c r="C30" s="64" t="s">
        <v>322</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323</v>
      </c>
      <c r="C32" s="64" t="s">
        <v>324</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325</v>
      </c>
      <c r="C34" s="64" t="s">
        <v>326</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327</v>
      </c>
      <c r="C36" s="64" t="s">
        <v>328</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329</v>
      </c>
      <c r="C40" s="64" t="s">
        <v>330</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331</v>
      </c>
      <c r="C42" s="64" t="s">
        <v>332</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333</v>
      </c>
      <c r="C44" s="64" t="s">
        <v>334</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335</v>
      </c>
      <c r="C46" s="64" t="s">
        <v>336</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337</v>
      </c>
      <c r="C48" s="64" t="s">
        <v>338</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339</v>
      </c>
      <c r="C50" s="64" t="s">
        <v>340</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341</v>
      </c>
      <c r="C54" s="64" t="s">
        <v>342</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343</v>
      </c>
      <c r="C56" s="64" t="s">
        <v>344</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345</v>
      </c>
      <c r="C58" s="64" t="s">
        <v>346</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347</v>
      </c>
      <c r="C60" s="64" t="s">
        <v>348</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349</v>
      </c>
      <c r="C62" s="64" t="s">
        <v>350</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351</v>
      </c>
      <c r="C64" s="64" t="s">
        <v>352</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353</v>
      </c>
      <c r="C66" s="64" t="s">
        <v>354</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355</v>
      </c>
      <c r="C68" s="64" t="s">
        <v>356</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357</v>
      </c>
      <c r="C70" s="64" t="s">
        <v>358</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359</v>
      </c>
      <c r="C74" s="64" t="s">
        <v>360</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361</v>
      </c>
      <c r="C76" s="64" t="s">
        <v>362</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363</v>
      </c>
      <c r="C78" s="64" t="s">
        <v>364</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365</v>
      </c>
      <c r="C80" s="64" t="s">
        <v>366</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367</v>
      </c>
      <c r="C84" s="64" t="s">
        <v>368</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369</v>
      </c>
      <c r="C86" s="64" t="s">
        <v>370</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371</v>
      </c>
      <c r="C88" s="64" t="s">
        <v>372</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373</v>
      </c>
      <c r="C90" s="64" t="s">
        <v>374</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375</v>
      </c>
      <c r="C92" s="64" t="s">
        <v>376</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377</v>
      </c>
      <c r="C94" s="64" t="s">
        <v>378</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379</v>
      </c>
      <c r="C96" s="64" t="s">
        <v>380</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381</v>
      </c>
      <c r="C98" s="64" t="s">
        <v>382</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383</v>
      </c>
      <c r="C100" s="64" t="s">
        <v>384</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385</v>
      </c>
      <c r="C102" s="64" t="s">
        <v>386</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387</v>
      </c>
      <c r="C104" s="64" t="s">
        <v>388</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389</v>
      </c>
      <c r="C106" s="64" t="s">
        <v>390</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391</v>
      </c>
      <c r="C108" s="64" t="s">
        <v>392</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393</v>
      </c>
      <c r="C110" s="64" t="s">
        <v>394</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395</v>
      </c>
      <c r="C112" s="64" t="s">
        <v>396</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397</v>
      </c>
      <c r="C120" s="64" t="s">
        <v>398</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399</v>
      </c>
      <c r="C122" s="64" t="s">
        <v>400</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401</v>
      </c>
      <c r="C124" s="64" t="s">
        <v>402</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403</v>
      </c>
      <c r="C126" s="64" t="s">
        <v>404</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405</v>
      </c>
      <c r="C128" s="64" t="s">
        <v>406</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407</v>
      </c>
      <c r="C130" s="64" t="s">
        <v>408</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409</v>
      </c>
      <c r="C132" s="64" t="s">
        <v>410</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411</v>
      </c>
      <c r="C134" s="64" t="s">
        <v>412</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413</v>
      </c>
      <c r="C136" s="64" t="s">
        <v>414</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415</v>
      </c>
      <c r="C140" s="64" t="s">
        <v>416</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417</v>
      </c>
      <c r="C142" s="64" t="s">
        <v>418</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419</v>
      </c>
      <c r="C148" s="64" t="s">
        <v>420</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421</v>
      </c>
      <c r="C150" s="64" t="s">
        <v>422</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423</v>
      </c>
      <c r="C152" s="64" t="s">
        <v>424</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425</v>
      </c>
      <c r="C154" s="64" t="s">
        <v>426</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427</v>
      </c>
      <c r="C156" s="64" t="s">
        <v>428</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429</v>
      </c>
      <c r="C162" s="64" t="s">
        <v>430</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431</v>
      </c>
      <c r="C164" s="64" t="s">
        <v>432</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433</v>
      </c>
      <c r="C166" s="64" t="s">
        <v>434</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435</v>
      </c>
      <c r="C168" s="64" t="s">
        <v>436</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437</v>
      </c>
      <c r="C170" s="64" t="s">
        <v>438</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439</v>
      </c>
      <c r="C172" s="64" t="s">
        <v>440</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441</v>
      </c>
      <c r="C174" s="64" t="s">
        <v>442</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443</v>
      </c>
      <c r="C176" s="64" t="s">
        <v>444</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445</v>
      </c>
      <c r="C178" s="64" t="s">
        <v>446</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447</v>
      </c>
      <c r="C180" s="64" t="s">
        <v>448</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449</v>
      </c>
      <c r="C182" s="64" t="s">
        <v>450</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451</v>
      </c>
      <c r="C188" s="64" t="s">
        <v>452</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453</v>
      </c>
      <c r="C190" s="64" t="s">
        <v>454</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455</v>
      </c>
      <c r="C192" s="64" t="s">
        <v>456</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457</v>
      </c>
      <c r="C194" s="64" t="s">
        <v>458</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459</v>
      </c>
      <c r="C198" s="64" t="s">
        <v>460</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461</v>
      </c>
      <c r="C200" s="64" t="s">
        <v>462</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463</v>
      </c>
      <c r="C204" s="64" t="s">
        <v>464</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465</v>
      </c>
      <c r="C208" s="64" t="s">
        <v>466</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467</v>
      </c>
      <c r="C210" s="64" t="s">
        <v>468</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469</v>
      </c>
      <c r="C212" s="64" t="s">
        <v>470</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471</v>
      </c>
      <c r="C214" s="64" t="s">
        <v>472</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473</v>
      </c>
      <c r="C216" s="64" t="s">
        <v>474</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475</v>
      </c>
      <c r="C218" s="64" t="s">
        <v>476</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477</v>
      </c>
      <c r="C220" s="64" t="s">
        <v>478</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479</v>
      </c>
      <c r="C222" s="64" t="s">
        <v>480</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481</v>
      </c>
      <c r="C224" s="64" t="s">
        <v>482</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483</v>
      </c>
      <c r="C226" s="64" t="s">
        <v>484</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485</v>
      </c>
      <c r="C230" s="64" t="s">
        <v>486</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487</v>
      </c>
      <c r="C232" s="64" t="s">
        <v>488</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489</v>
      </c>
      <c r="C234" s="64" t="s">
        <v>490</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491</v>
      </c>
      <c r="C236" s="64" t="s">
        <v>492</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493</v>
      </c>
      <c r="C244" s="64" t="s">
        <v>494</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495</v>
      </c>
      <c r="C246" s="64" t="s">
        <v>496</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497</v>
      </c>
      <c r="C248" s="64" t="s">
        <v>498</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499</v>
      </c>
      <c r="C250" s="64" t="s">
        <v>500</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501</v>
      </c>
      <c r="C252" s="64" t="s">
        <v>502</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503</v>
      </c>
      <c r="C254" s="64" t="s">
        <v>504</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505</v>
      </c>
      <c r="C256" s="64" t="s">
        <v>506</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507</v>
      </c>
      <c r="C260" s="64" t="s">
        <v>508</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509</v>
      </c>
      <c r="C262" s="64" t="s">
        <v>510</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511</v>
      </c>
      <c r="C264" s="64" t="s">
        <v>512</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513</v>
      </c>
      <c r="C266" s="64" t="s">
        <v>514</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515</v>
      </c>
      <c r="C268" s="64" t="s">
        <v>516</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517</v>
      </c>
      <c r="C270" s="64" t="s">
        <v>518</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519</v>
      </c>
      <c r="C272" s="64" t="s">
        <v>520</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521</v>
      </c>
      <c r="C274" s="64" t="s">
        <v>522</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523</v>
      </c>
      <c r="C276" s="64" t="s">
        <v>524</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525</v>
      </c>
      <c r="C278" s="64" t="s">
        <v>526</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527</v>
      </c>
      <c r="C280" s="64" t="s">
        <v>528</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529</v>
      </c>
      <c r="C282" s="64" t="s">
        <v>530</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531</v>
      </c>
      <c r="C284" s="64" t="s">
        <v>532</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533</v>
      </c>
      <c r="C286" s="64" t="s">
        <v>534</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535</v>
      </c>
      <c r="C288" s="64" t="s">
        <v>536</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537</v>
      </c>
      <c r="C292" s="64" t="s">
        <v>538</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539</v>
      </c>
      <c r="C294" s="64" t="s">
        <v>540</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541</v>
      </c>
      <c r="C296" s="64" t="s">
        <v>542</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543</v>
      </c>
      <c r="C298" s="64" t="s">
        <v>544</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545</v>
      </c>
      <c r="C302" s="64" t="s">
        <v>546</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547</v>
      </c>
      <c r="C304" s="64" t="s">
        <v>548</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549</v>
      </c>
      <c r="C306" s="64" t="s">
        <v>550</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551</v>
      </c>
      <c r="C308" s="64" t="s">
        <v>552</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553</v>
      </c>
      <c r="C310" s="64" t="s">
        <v>554</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555</v>
      </c>
      <c r="C312" s="64" t="s">
        <v>556</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557</v>
      </c>
      <c r="C314" s="64" t="s">
        <v>558</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559</v>
      </c>
      <c r="C316" s="64" t="s">
        <v>560</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561</v>
      </c>
      <c r="C318" s="64" t="s">
        <v>562</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563</v>
      </c>
      <c r="C324" s="64" t="s">
        <v>564</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565</v>
      </c>
      <c r="C326" s="64" t="s">
        <v>566</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567</v>
      </c>
      <c r="C330" s="64" t="s">
        <v>568</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569</v>
      </c>
      <c r="C332" s="64" t="s">
        <v>570</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571</v>
      </c>
      <c r="C334" s="64" t="s">
        <v>572</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573</v>
      </c>
      <c r="C336" s="64" t="s">
        <v>574</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575</v>
      </c>
      <c r="C338" s="64" t="s">
        <v>576</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577</v>
      </c>
      <c r="C340" s="64" t="s">
        <v>578</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579</v>
      </c>
      <c r="C342" s="64" t="s">
        <v>580</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581</v>
      </c>
      <c r="C344" s="64" t="s">
        <v>582</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583</v>
      </c>
      <c r="C346" s="64" t="s">
        <v>584</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585</v>
      </c>
      <c r="C348" s="64" t="s">
        <v>586</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587</v>
      </c>
      <c r="C350" s="64" t="s">
        <v>588</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589</v>
      </c>
      <c r="C352" s="64" t="s">
        <v>590</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591</v>
      </c>
      <c r="C354" s="64" t="s">
        <v>592</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593</v>
      </c>
      <c r="C356" s="64" t="s">
        <v>594</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595</v>
      </c>
      <c r="C362" s="64" t="s">
        <v>596</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597</v>
      </c>
      <c r="C364" s="64" t="s">
        <v>598</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599</v>
      </c>
      <c r="C366" s="64" t="s">
        <v>600</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601</v>
      </c>
      <c r="C370" s="64" t="s">
        <v>602</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603</v>
      </c>
      <c r="C372" s="64" t="s">
        <v>604</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605</v>
      </c>
      <c r="C374" s="64" t="s">
        <v>606</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607</v>
      </c>
      <c r="C376" s="64" t="s">
        <v>608</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609</v>
      </c>
      <c r="C382" s="64" t="s">
        <v>610</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611</v>
      </c>
      <c r="C384" s="64" t="s">
        <v>612</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613</v>
      </c>
      <c r="C386" s="64" t="s">
        <v>614</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615</v>
      </c>
      <c r="C388" s="64" t="s">
        <v>616</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617</v>
      </c>
      <c r="C390" s="64" t="s">
        <v>618</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619</v>
      </c>
      <c r="C392" s="64" t="s">
        <v>620</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621</v>
      </c>
      <c r="C394" s="64" t="s">
        <v>622</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623</v>
      </c>
      <c r="C396" s="64" t="s">
        <v>624</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625</v>
      </c>
      <c r="C398" s="64" t="s">
        <v>626</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627</v>
      </c>
      <c r="C400" s="64" t="s">
        <v>628</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629</v>
      </c>
      <c r="C402" s="64" t="s">
        <v>630</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631</v>
      </c>
      <c r="C404" s="64" t="s">
        <v>632</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633</v>
      </c>
      <c r="C406" s="64" t="s">
        <v>634</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635</v>
      </c>
      <c r="C408" s="64" t="s">
        <v>636</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637</v>
      </c>
      <c r="C410" s="64" t="s">
        <v>638</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639</v>
      </c>
      <c r="C412" s="64" t="s">
        <v>640</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641</v>
      </c>
      <c r="C416" s="64" t="s">
        <v>642</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643</v>
      </c>
      <c r="C418" s="64" t="s">
        <v>644</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645</v>
      </c>
      <c r="C420" s="64" t="s">
        <v>646</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647</v>
      </c>
      <c r="C422" s="64" t="s">
        <v>648</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649</v>
      </c>
      <c r="C424" s="64" t="s">
        <v>650</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651</v>
      </c>
      <c r="C426" s="64" t="s">
        <v>652</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653</v>
      </c>
      <c r="C428" s="64" t="s">
        <v>654</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655</v>
      </c>
      <c r="C430" s="64" t="s">
        <v>656</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657</v>
      </c>
      <c r="C432" s="64" t="s">
        <v>658</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14.4</v>
      </c>
      <c r="F13" s="168">
        <v>0</v>
      </c>
      <c r="G13" s="168">
        <v>0</v>
      </c>
      <c r="H13" s="168">
        <v>0</v>
      </c>
      <c r="I13" s="192">
        <v>14.4</v>
      </c>
    </row>
    <row r="14" spans="2:9" s="146" customFormat="1" ht="12.75">
      <c r="B14" s="234"/>
      <c r="C14" s="48"/>
      <c r="D14" s="48" t="str">
        <f>"Jahr "&amp;(AktJahr-1)</f>
        <v>Jahr 2017</v>
      </c>
      <c r="E14" s="193">
        <v>14.4</v>
      </c>
      <c r="F14" s="172">
        <v>0</v>
      </c>
      <c r="G14" s="172">
        <v>0</v>
      </c>
      <c r="H14" s="172">
        <v>0</v>
      </c>
      <c r="I14" s="194">
        <v>14.4</v>
      </c>
    </row>
    <row r="15" spans="2:9" ht="12.75">
      <c r="B15" s="234" t="s">
        <v>10</v>
      </c>
      <c r="C15" s="64" t="s">
        <v>153</v>
      </c>
      <c r="D15" s="39" t="str">
        <f>$D$13</f>
        <v>Jahr 2018</v>
      </c>
      <c r="E15" s="191">
        <v>14.4</v>
      </c>
      <c r="F15" s="168">
        <v>0</v>
      </c>
      <c r="G15" s="168">
        <v>0</v>
      </c>
      <c r="H15" s="168">
        <v>0</v>
      </c>
      <c r="I15" s="192">
        <v>14.4</v>
      </c>
    </row>
    <row r="16" spans="2:9" s="146" customFormat="1" ht="12.75">
      <c r="B16" s="234"/>
      <c r="C16" s="48"/>
      <c r="D16" s="48" t="str">
        <f>$D$14</f>
        <v>Jahr 2017</v>
      </c>
      <c r="E16" s="193">
        <v>14.4</v>
      </c>
      <c r="F16" s="172">
        <v>0</v>
      </c>
      <c r="G16" s="172">
        <v>0</v>
      </c>
      <c r="H16" s="172">
        <v>0</v>
      </c>
      <c r="I16" s="194">
        <v>14.4</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2018-10-11T07:39:56Z</dcterms:modified>
  <cp:category/>
  <cp:version/>
  <cp:contentType/>
  <cp:contentStatus/>
</cp:coreProperties>
</file>