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2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O12" i="35" s="1"/>
  <c r="R12" i="35"/>
  <c r="Q12" i="35"/>
  <c r="P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Q11" i="35" l="1"/>
  <c r="T11" i="35"/>
  <c r="P11" i="35"/>
  <c r="S11" i="35"/>
  <c r="R11" i="35"/>
  <c r="I11" i="35"/>
  <c r="F11" i="35"/>
  <c r="J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F26" i="2"/>
  <c r="I9" i="7"/>
  <c r="B71" i="2" s="1"/>
  <c r="F14" i="7"/>
  <c r="E8" i="23" s="1"/>
  <c r="F12" i="7"/>
  <c r="D11" i="21" s="1"/>
  <c r="D12" i="30"/>
  <c r="I64" i="2"/>
  <c r="H64" i="2"/>
  <c r="G64" i="2"/>
  <c r="F64" i="2"/>
  <c r="E64" i="2"/>
  <c r="D64" i="2"/>
  <c r="I51" i="2"/>
  <c r="H51" i="2"/>
  <c r="G51" i="2"/>
  <c r="F51" i="2"/>
  <c r="E51" i="2"/>
  <c r="D51" i="2"/>
  <c r="I38" i="2"/>
  <c r="H38" i="2"/>
  <c r="G38" i="2"/>
  <c r="F38" i="2"/>
  <c r="E38" i="2"/>
  <c r="D38" i="2"/>
  <c r="I25" i="2"/>
  <c r="I26" i="2" s="1"/>
  <c r="H25" i="2"/>
  <c r="H26" i="2" s="1"/>
  <c r="G25" i="2"/>
  <c r="G26" i="2" s="1"/>
  <c r="F25" i="2"/>
  <c r="E25" i="2"/>
  <c r="E26" i="2" s="1"/>
  <c r="D25" i="2"/>
  <c r="D26" i="2" s="1"/>
  <c r="F15" i="7"/>
  <c r="B30" i="2" s="1"/>
  <c r="B16" i="2"/>
  <c r="F11" i="7"/>
  <c r="C6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E11" i="17"/>
  <c r="H11" i="17" s="1"/>
  <c r="D12" i="17"/>
  <c r="D14" i="17" s="1"/>
  <c r="D13" i="17"/>
  <c r="D15" i="17"/>
  <c r="O9" i="21"/>
  <c r="T9" i="21" s="1"/>
  <c r="U9" i="21"/>
  <c r="P10" i="21"/>
  <c r="U10" i="21"/>
  <c r="Q10" i="21"/>
  <c r="V10" i="21"/>
  <c r="R10" i="21"/>
  <c r="W10" i="21"/>
  <c r="S10" i="21"/>
  <c r="X10"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E16" i="20" s="1"/>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10" i="19"/>
  <c r="E10" i="19" s="1"/>
  <c r="G10" i="19" s="1"/>
  <c r="D20" i="2"/>
  <c r="F20" i="2" s="1"/>
  <c r="D74" i="20"/>
  <c r="D63" i="20"/>
  <c r="D53" i="20"/>
  <c r="D65" i="20"/>
  <c r="D67" i="20"/>
  <c r="D30" i="20"/>
  <c r="D38" i="20"/>
  <c r="D70" i="20"/>
  <c r="D86" i="20"/>
  <c r="D48" i="20"/>
  <c r="D56" i="20"/>
  <c r="D33" i="23"/>
  <c r="D83" i="23"/>
  <c r="D60" i="20"/>
  <c r="D75" i="21"/>
  <c r="D67" i="21"/>
  <c r="D47" i="19"/>
  <c r="D31" i="3"/>
  <c r="D8" i="23"/>
  <c r="D59" i="21"/>
  <c r="D65" i="21"/>
  <c r="D21" i="21"/>
  <c r="D39" i="21"/>
  <c r="C92" i="20"/>
  <c r="D29" i="21"/>
  <c r="D58" i="20"/>
  <c r="C19" i="29"/>
  <c r="B53" i="3"/>
  <c r="B107" i="23"/>
  <c r="D87" i="21"/>
  <c r="D57" i="21"/>
  <c r="D79" i="21"/>
  <c r="D77" i="21"/>
  <c r="G11" i="17"/>
  <c r="D75" i="20"/>
  <c r="D44" i="3"/>
  <c r="E44" i="3" s="1"/>
  <c r="C47" i="2"/>
  <c r="C48" i="2" s="1"/>
  <c r="D18" i="33"/>
  <c r="D22" i="33"/>
  <c r="D30" i="33"/>
  <c r="D34" i="33"/>
  <c r="D38" i="33"/>
  <c r="D46" i="33"/>
  <c r="D50" i="33"/>
  <c r="D54" i="33"/>
  <c r="D62" i="33"/>
  <c r="D66" i="33"/>
  <c r="D70" i="33"/>
  <c r="D78" i="33"/>
  <c r="D82" i="33"/>
  <c r="D49" i="19"/>
  <c r="F49" i="19" s="1"/>
  <c r="C62" i="2"/>
  <c r="C21" i="2"/>
  <c r="C22" i="2"/>
  <c r="E11" i="21"/>
  <c r="J11" i="21" s="1"/>
  <c r="E11" i="29"/>
  <c r="F11" i="29" s="1"/>
  <c r="E12" i="31"/>
  <c r="H12" i="31" s="1"/>
  <c r="F12" i="31"/>
  <c r="D12" i="33"/>
  <c r="D27" i="33"/>
  <c r="D43" i="33"/>
  <c r="D59" i="33"/>
  <c r="D75" i="33"/>
  <c r="E12" i="32"/>
  <c r="F12" i="32" s="1"/>
  <c r="E12" i="33"/>
  <c r="D37" i="21"/>
  <c r="F10" i="19"/>
  <c r="F11" i="17"/>
  <c r="D21" i="20"/>
  <c r="D23" i="20"/>
  <c r="D15" i="20"/>
  <c r="D11" i="17"/>
  <c r="D23" i="19"/>
  <c r="C34" i="2"/>
  <c r="C36" i="2" s="1"/>
  <c r="E15" i="20"/>
  <c r="K15" i="20" s="1"/>
  <c r="D17" i="33"/>
  <c r="D33" i="33"/>
  <c r="D49" i="33"/>
  <c r="D65" i="33"/>
  <c r="D81" i="33"/>
  <c r="C89" i="33"/>
  <c r="E59" i="2"/>
  <c r="G59" i="2" s="1"/>
  <c r="C64" i="2"/>
  <c r="D26" i="32"/>
  <c r="D51" i="21"/>
  <c r="D15" i="21"/>
  <c r="D68" i="21"/>
  <c r="D35"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C49" i="2"/>
  <c r="D53" i="21"/>
  <c r="G12" i="31"/>
  <c r="D38" i="31"/>
  <c r="D58" i="31"/>
  <c r="D74" i="31"/>
  <c r="C54" i="2"/>
  <c r="J15" i="20"/>
  <c r="D16" i="17"/>
  <c r="C25" i="2"/>
  <c r="D23" i="21"/>
  <c r="D52" i="20"/>
  <c r="C51" i="2"/>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G12" i="30"/>
  <c r="D22" i="30"/>
  <c r="D54" i="30"/>
  <c r="I11" i="17"/>
  <c r="D91" i="20"/>
  <c r="H12" i="30"/>
  <c r="D15" i="30"/>
  <c r="D19" i="30"/>
  <c r="D23" i="30"/>
  <c r="D27" i="30"/>
  <c r="D31" i="30"/>
  <c r="D35" i="30"/>
  <c r="D39" i="30"/>
  <c r="D43" i="30"/>
  <c r="D47" i="30"/>
  <c r="D51" i="30"/>
  <c r="D55" i="30"/>
  <c r="D59" i="30"/>
  <c r="D63" i="30"/>
  <c r="D67" i="30"/>
  <c r="D71" i="30"/>
  <c r="D75" i="30"/>
  <c r="D79" i="30"/>
  <c r="D83" i="30"/>
  <c r="D87" i="30"/>
  <c r="I12"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C28" i="2"/>
  <c r="G11" i="29"/>
  <c r="G11" i="21"/>
  <c r="G15" i="20"/>
  <c r="F12" i="33"/>
  <c r="I12" i="33"/>
  <c r="H12" i="33"/>
  <c r="G12" i="33"/>
  <c r="C23" i="2"/>
  <c r="C24" i="2"/>
  <c r="E23" i="19"/>
  <c r="G23" i="19" s="1"/>
  <c r="F23" i="19"/>
  <c r="C37" i="2"/>
  <c r="G12" i="32"/>
  <c r="D24" i="30"/>
  <c r="D23" i="33"/>
  <c r="D39" i="33"/>
  <c r="D55" i="33"/>
  <c r="D71" i="33"/>
  <c r="D87" i="33"/>
  <c r="D29" i="33"/>
  <c r="D45" i="33"/>
  <c r="D61" i="33"/>
  <c r="D77" i="33"/>
  <c r="D19" i="33"/>
  <c r="D35" i="33"/>
  <c r="D51" i="33"/>
  <c r="D67" i="33"/>
  <c r="D83" i="33"/>
  <c r="D25" i="33"/>
  <c r="D41" i="33"/>
  <c r="D57" i="33"/>
  <c r="D73" i="33"/>
  <c r="C35" i="2"/>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H59" i="2" s="1"/>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M11" i="35" l="1"/>
  <c r="L11" i="35"/>
  <c r="K11" i="35"/>
  <c r="N11" i="35"/>
  <c r="U11" i="35"/>
  <c r="X11" i="35"/>
  <c r="W11" i="35"/>
  <c r="V11" i="35"/>
  <c r="E17" i="20"/>
  <c r="C50" i="2"/>
  <c r="D36" i="19"/>
  <c r="D32" i="3"/>
  <c r="E32" i="3" s="1"/>
  <c r="D20" i="3"/>
  <c r="E20" i="3" s="1"/>
  <c r="F59" i="2"/>
  <c r="F13" i="7"/>
  <c r="B5" i="3" s="1"/>
  <c r="F46" i="2"/>
  <c r="D73" i="21"/>
  <c r="D61" i="21"/>
  <c r="D49" i="21"/>
  <c r="D17" i="21"/>
  <c r="D19" i="21"/>
  <c r="C89" i="21"/>
  <c r="C19" i="17"/>
  <c r="D45" i="21"/>
  <c r="B60" i="19"/>
  <c r="D55" i="21"/>
  <c r="D85" i="21"/>
  <c r="D28" i="20"/>
  <c r="D64" i="20"/>
  <c r="D24" i="20"/>
  <c r="D54" i="20"/>
  <c r="D90" i="20"/>
  <c r="D69" i="21"/>
  <c r="D76" i="20"/>
  <c r="C89" i="30"/>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36" i="19" l="1"/>
  <c r="E36" i="19"/>
  <c r="G36" i="19" s="1"/>
  <c r="B5" i="23"/>
  <c r="B17" i="3"/>
  <c r="B29" i="3"/>
  <c r="C5" i="30"/>
  <c r="C5" i="32"/>
  <c r="C5" i="33"/>
  <c r="C6" i="17"/>
  <c r="C6" i="29"/>
  <c r="B17" i="2"/>
  <c r="C6" i="21"/>
  <c r="C7" i="20"/>
  <c r="B41" i="3"/>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<sst xmlns="http://schemas.openxmlformats.org/spreadsheetml/2006/main" count="1016" uniqueCount="314">
  <si>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</si>
  <si>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</si>
  <si>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</si>
  <si>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</si>
  <si>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</si>
  <si>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</si>
  <si>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</si>
  <si>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</si>
  <si>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</si>
  <si>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</si>
  <si>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</si>
  <si>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</si>
  <si>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</si>
  <si>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</si>
  <si>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</si>
  <si>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</si>
  <si>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</si>
  <si>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</si>
  <si>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</si>
  <si>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</si>
  <si>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</si>
  <si>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</si>
  <si>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</si>
  <si>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</si>
  <si>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</si>
  <si>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</si>
  <si>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</si>
  <si>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</si>
  <si>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</si>
  <si>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</si>
  <si>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</si>
  <si>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</si>
  <si>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</si>
  <si>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</si>
  <si>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</si>
  <si>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</si>
  <si>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</si>
  <si>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</si>
  <si>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</si>
  <si>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</si>
  <si>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</si>
  <si>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</si>
  <si>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</si>
  <si>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</si>
  <si>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</si>
  <si>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</si>
  <si>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</si>
  <si>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</si>
  <si>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</si>
  <si>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</si>
  <si>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</si>
  <si>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</si>
  <si>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</si>
  <si>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</si>
  <si>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</si>
  <si>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</si>
  <si>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</si>
  <si>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</si>
  <si>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</si>
  <si>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</si>
  <si>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</si>
  <si>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</si>
  <si>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</si>
  <si>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</si>
  <si>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</si>
  <si>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</si>
  <si>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</si>
  <si>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</si>
  <si>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</si>
  <si>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</si>
  <si>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</si>
  <si>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</si>
  <si>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</si>
  <si>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</si>
  <si>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</si>
  <si>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</si>
  <si>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</si>
  <si>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</si>
  <si>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</si>
  <si>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</si>
  <si>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</si>
  <si>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</si>
  <si>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</si>
  <si>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</si>
  <si>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</si>
  <si>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</si>
  <si>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</si>
  <si>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</si>
  <si>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</si>
  <si>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</si>
  <si>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</si>
  <si>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</si>
  <si>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</si>
  <si>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</si>
  <si>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</si>
  <si>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</si>
  <si>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</si>
  <si>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</si>
  <si>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</si>
  <si>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</si>
  <si>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</si>
  <si>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</si>
  <si>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</si>
  <si>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</si>
  <si>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</si>
  <si>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</si>
  <si>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</si>
  <si>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</si>
  <si>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</si>
  <si>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</si>
  <si>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</si>
  <si>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</si>
  <si>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</si>
  <si>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</si>
  <si>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</si>
  <si>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</si>
  <si>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</si>
  <si>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</si>
  <si>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</si>
  <si>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</si>
  <si>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</si>
  <si>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</si>
  <si>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</si>
  <si>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</si>
  <si>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</si>
  <si>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</si>
  <si>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</si>
  <si>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</si>
  <si>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</si>
  <si>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</si>
  <si>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</si>
  <si>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</si>
  <si>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</si>
  <si>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</si>
  <si>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</si>
  <si>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</si>
  <si>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</si>
  <si>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</si>
  <si>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</si>
  <si>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</si>
  <si>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</si>
  <si>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</si>
  <si>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</si>
  <si>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</si>
  <si>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</si>
  <si>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</si>
  <si>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</si>
  <si>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</si>
  <si>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</si>
  <si>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</si>
  <si>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</si>
  <si>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</si>
  <si>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</si>
  <si>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</si>
  <si>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</si>
  <si>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</si>
  <si>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</si>
  <si>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</si>
  <si>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</si>
  <si>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</si>
  <si>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</si>
  <si>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</si>
  <si>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</si>
  <si>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</si>
  <si>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</si>
  <si>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</si>
  <si>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</si>
  <si>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</si>
  <si>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</si>
  <si>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</si>
  <si>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</si>
  <si>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</si>
  <si>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</si>
  <si>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</si>
  <si>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</si>
  <si>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</si>
  <si>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</si>
  <si>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</si>
  <si>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</si>
  <si>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</si>
  <si>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</si>
  <si>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</si>
  <si>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</si>
  <si>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</si>
  <si>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</si>
  <si>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</si>
  <si>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</si>
  <si>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</si>
  <si>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</si>
  <si>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</si>
  <si>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</si>
  <si>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</si>
  <si>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</si>
  <si>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</si>
  <si>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</si>
  <si>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</si>
  <si>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</si>
  <si>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</si>
  <si>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</si>
  <si>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</si>
  <si>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</si>
  <si>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</si>
  <si>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</si>
  <si>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</si>
  <si>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</si>
  <si>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</si>
  <si>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</si>
  <si>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</si>
  <si>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</si>
  <si>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</si>
  <si>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</si>
  <si>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</si>
  <si>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</si>
  <si>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</si>
  <si>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</si>
  <si>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</si>
  <si>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</si>
  <si>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</si>
  <si>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</si>
  <si>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</si>
  <si>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</si>
  <si>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</si>
  <si>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</si>
  <si>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</si>
  <si>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</si>
  <si>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</si>
  <si>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</si>
  <si>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</si>
  <si>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</si>
  <si>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</si>
  <si>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</si>
  <si>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</si>
  <si>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</si>
  <si>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</si>
  <si>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</si>
  <si>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</si>
  <si>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</si>
  <si>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</si>
  <si>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</si>
  <si>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</si>
  <si>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</si>
  <si>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</si>
  <si>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</si>
  <si>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</si>
  <si>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</si>
  <si>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</si>
  <si>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</si>
  <si>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</si>
  <si>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</si>
  <si>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</si>
  <si>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</si>
  <si>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</si>
  <si>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</si>
  <si>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</si>
  <si>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</si>
  <si>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</si>
  <si>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</si>
  <si>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</si>
  <si>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</si>
  <si>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</si>
  <si>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</si>
  <si>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</si>
  <si>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</si>
  <si>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</si>
  <si>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</si>
  <si>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</si>
  <si>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</si>
  <si>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</si>
  <si>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</si>
  <si>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</si>
  <si>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</si>
  <si>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</si>
  <si>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</si>
  <si>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</si>
  <si>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</si>
  <si>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</si>
  <si>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</si>
  <si>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</si>
  <si>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</si>
  <si>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</si>
  <si>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</si>
  <si>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</si>
  <si>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</si>
  <si>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</si>
  <si>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</si>
  <si>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</si>
  <si>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</si>
  <si>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</si>
  <si>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</si>
  <si>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</si>
  <si>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</si>
  <si>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</si>
  <si>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</si>
  <si>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</si>
  <si>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</si>
  <si>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</si>
  <si>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</si>
  <si>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</si>
  <si>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PFO</t>
  </si>
  <si>
    <t>Sparkasse Pforzheim Calw</t>
  </si>
  <si>
    <t>C:\DSGVBatch\Export\202206\PfbTvDU_PFO_202206</t>
  </si>
  <si>
    <t>K</t>
  </si>
  <si>
    <t>Poststraße 3</t>
  </si>
  <si>
    <t>75172 Pforzheim</t>
  </si>
  <si>
    <t>Telefon: +49 7231 99-0</t>
  </si>
  <si>
    <t>Telefax: +49 7231 99-3499</t>
  </si>
  <si>
    <t>E-Mail: info@sparkasse-pforzheim-calw.de</t>
  </si>
  <si>
    <t>Internet: www.sparkasse-pforzheim-calw.de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</si>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</sst>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5" fontId="10"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4" fillId="21" borderId="13" xfId="0" applyNumberFormat="1" applyFont="1" applyFill="1" applyBorder="1" applyAlignment="1">
      <alignment horizontal="center"/>
    </xf>
    <xf numFmtId="165" fontId="13" fillId="21"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1"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1" borderId="0" xfId="0" applyNumberFormat="1" applyFont="1" applyFill="1" applyBorder="1"/>
    <xf numFmtId="165" fontId="13" fillId="21" borderId="15" xfId="0" applyNumberFormat="1" applyFont="1" applyFill="1" applyBorder="1"/>
    <xf numFmtId="165" fontId="13" fillId="21" borderId="16" xfId="0" applyNumberFormat="1" applyFont="1" applyFill="1" applyBorder="1"/>
    <xf numFmtId="165" fontId="13" fillId="21"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2" borderId="0" xfId="0" applyNumberFormat="1" applyFont="1" applyFill="1" applyBorder="1" applyAlignment="1">
      <alignment vertical="top" wrapText="1"/>
    </xf>
    <xf numFmtId="165" fontId="24" fillId="21"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1" borderId="13" xfId="0" applyFont="1" applyFill="1" applyBorder="1"/>
    <xf numFmtId="165" fontId="13" fillId="22" borderId="16" xfId="0" applyNumberFormat="1" applyFont="1" applyFill="1" applyBorder="1" applyAlignment="1">
      <alignment horizontal="center"/>
    </xf>
    <xf numFmtId="165" fontId="13" fillId="22" borderId="18" xfId="0" applyNumberFormat="1" applyFont="1" applyFill="1" applyBorder="1" applyAlignment="1">
      <alignment horizontal="center"/>
    </xf>
    <xf numFmtId="165" fontId="13" fillId="22" borderId="16" xfId="0" applyNumberFormat="1" applyFont="1" applyFill="1" applyBorder="1"/>
    <xf numFmtId="165" fontId="13" fillId="22" borderId="18" xfId="0" applyNumberFormat="1" applyFont="1" applyFill="1" applyBorder="1"/>
    <xf numFmtId="165" fontId="13" fillId="21" borderId="13" xfId="0" applyNumberFormat="1" applyFont="1" applyFill="1" applyBorder="1" applyAlignment="1">
      <alignment vertical="top" wrapText="1"/>
    </xf>
    <xf numFmtId="165" fontId="24" fillId="22" borderId="13" xfId="0" applyNumberFormat="1" applyFont="1" applyFill="1" applyBorder="1" applyAlignment="1">
      <alignment vertical="top" wrapText="1"/>
    </xf>
    <xf numFmtId="165" fontId="24" fillId="22" borderId="19" xfId="0" applyNumberFormat="1" applyFont="1" applyFill="1" applyBorder="1" applyAlignment="1">
      <alignment vertical="top" wrapText="1"/>
    </xf>
    <xf numFmtId="165" fontId="24" fillId="22" borderId="20" xfId="0" applyNumberFormat="1" applyFont="1" applyFill="1" applyBorder="1" applyAlignment="1">
      <alignment vertical="top" wrapText="1"/>
    </xf>
    <xf numFmtId="165" fontId="13" fillId="21"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5" fontId="29" fillId="22" borderId="0" xfId="0" applyNumberFormat="1" applyFont="1" applyFill="1" applyBorder="1" applyAlignment="1">
      <alignment vertical="center"/>
    </xf>
    <xf numFmtId="165" fontId="13" fillId="22" borderId="15" xfId="0" applyNumberFormat="1" applyFont="1" applyFill="1" applyBorder="1" applyAlignment="1">
      <alignment horizontal="left" vertical="center"/>
    </xf>
    <xf numFmtId="165" fontId="13" fillId="22" borderId="16" xfId="0" applyNumberFormat="1" applyFont="1" applyFill="1" applyBorder="1" applyAlignment="1">
      <alignment horizontal="center" vertical="center"/>
    </xf>
    <xf numFmtId="165" fontId="27" fillId="22" borderId="16" xfId="0" applyNumberFormat="1" applyFont="1" applyFill="1" applyBorder="1" applyAlignment="1">
      <alignment horizontal="center" vertical="center"/>
    </xf>
    <xf numFmtId="165" fontId="13" fillId="22" borderId="0" xfId="0" applyNumberFormat="1" applyFont="1" applyFill="1" applyBorder="1" applyAlignment="1">
      <alignment vertical="center"/>
    </xf>
    <xf numFmtId="165" fontId="13" fillId="22" borderId="16" xfId="0" applyNumberFormat="1" applyFont="1" applyFill="1" applyBorder="1" applyAlignment="1">
      <alignment vertical="center"/>
    </xf>
    <xf numFmtId="165" fontId="13" fillId="22" borderId="18" xfId="0" applyNumberFormat="1" applyFont="1" applyFill="1" applyBorder="1" applyAlignment="1">
      <alignment vertical="center"/>
    </xf>
    <xf numFmtId="165" fontId="24" fillId="21" borderId="13" xfId="0" applyNumberFormat="1" applyFont="1" applyFill="1" applyBorder="1" applyAlignment="1">
      <alignment vertical="center"/>
    </xf>
    <xf numFmtId="165" fontId="13" fillId="21" borderId="15" xfId="0" applyNumberFormat="1" applyFont="1" applyFill="1" applyBorder="1" applyAlignment="1">
      <alignment vertical="center"/>
    </xf>
    <xf numFmtId="165" fontId="13" fillId="21" borderId="16" xfId="0" applyNumberFormat="1" applyFont="1" applyFill="1" applyBorder="1" applyAlignment="1">
      <alignment vertical="center"/>
    </xf>
    <xf numFmtId="165" fontId="24" fillId="21"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1" borderId="10" xfId="0" applyNumberFormat="1" applyFont="1" applyFill="1" applyBorder="1"/>
    <xf numFmtId="165"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39"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5" xfId="31" applyNumberFormat="1" applyFont="1" applyFill="1" applyBorder="1"/>
    <xf numFmtId="166" fontId="13" fillId="0" borderId="25"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5" fontId="13" fillId="0" borderId="26" xfId="0" applyNumberFormat="1" applyFont="1" applyBorder="1" applyAlignment="1">
      <alignment horizontal="right" vertical="center"/>
    </xf>
    <xf numFmtId="166" fontId="13" fillId="19" borderId="26"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2" borderId="27" xfId="0" applyNumberFormat="1" applyFont="1" applyFill="1" applyBorder="1"/>
    <xf numFmtId="165" fontId="13" fillId="21" borderId="28" xfId="0" applyNumberFormat="1" applyFont="1" applyFill="1" applyBorder="1"/>
    <xf numFmtId="165" fontId="13" fillId="22" borderId="27" xfId="0" applyNumberFormat="1" applyFont="1" applyFill="1" applyBorder="1" applyAlignment="1">
      <alignment vertical="top" wrapText="1"/>
    </xf>
    <xf numFmtId="165" fontId="24" fillId="21" borderId="29" xfId="0" applyNumberFormat="1" applyFont="1" applyFill="1" applyBorder="1" applyAlignment="1">
      <alignment vertical="top" wrapText="1"/>
    </xf>
    <xf numFmtId="165" fontId="13" fillId="0" borderId="30" xfId="0" applyNumberFormat="1" applyFont="1" applyFill="1" applyBorder="1" applyAlignment="1">
      <alignment horizontal="center"/>
    </xf>
    <xf numFmtId="165" fontId="13" fillId="0" borderId="31" xfId="0" applyNumberFormat="1" applyFont="1" applyFill="1" applyBorder="1" applyAlignment="1">
      <alignment horizontal="center"/>
    </xf>
    <xf numFmtId="166" fontId="13" fillId="20" borderId="30" xfId="0" applyNumberFormat="1" applyFont="1" applyFill="1" applyBorder="1"/>
    <xf numFmtId="166" fontId="13" fillId="20" borderId="31"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6" fontId="13" fillId="0" borderId="34" xfId="0" applyNumberFormat="1" applyFont="1" applyFill="1" applyBorder="1"/>
    <xf numFmtId="165" fontId="24" fillId="22" borderId="35" xfId="0" applyNumberFormat="1" applyFont="1" applyFill="1" applyBorder="1"/>
    <xf numFmtId="165" fontId="13" fillId="22" borderId="35" xfId="0" applyNumberFormat="1" applyFont="1" applyFill="1" applyBorder="1" applyAlignment="1">
      <alignment vertical="top" wrapText="1"/>
    </xf>
    <xf numFmtId="165" fontId="13" fillId="18" borderId="30" xfId="0" applyNumberFormat="1" applyFont="1" applyFill="1" applyBorder="1" applyAlignment="1">
      <alignment horizontal="center"/>
    </xf>
    <xf numFmtId="165"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6" xfId="0" applyNumberFormat="1" applyFont="1" applyBorder="1" applyAlignment="1">
      <alignment horizontal="center"/>
    </xf>
    <xf numFmtId="166" fontId="71" fillId="19" borderId="37" xfId="0" applyNumberFormat="1" applyFont="1" applyFill="1" applyBorder="1" applyAlignment="1">
      <alignment horizontal="right"/>
    </xf>
    <xf numFmtId="166" fontId="71" fillId="18" borderId="38" xfId="0" applyNumberFormat="1" applyFont="1" applyFill="1" applyBorder="1" applyAlignment="1">
      <alignment horizontal="right"/>
    </xf>
    <xf numFmtId="165" fontId="71" fillId="0" borderId="39" xfId="0" applyNumberFormat="1" applyFont="1" applyBorder="1" applyAlignment="1">
      <alignment horizontal="center" vertical="center"/>
    </xf>
    <xf numFmtId="165" fontId="71" fillId="0" borderId="37" xfId="0" applyNumberFormat="1" applyFont="1" applyBorder="1" applyAlignment="1">
      <alignment horizontal="center"/>
    </xf>
    <xf numFmtId="165" fontId="71" fillId="0" borderId="40" xfId="0" applyNumberFormat="1" applyFont="1" applyBorder="1" applyAlignment="1">
      <alignment vertical="top" wrapText="1"/>
    </xf>
    <xf numFmtId="165" fontId="71" fillId="0" borderId="41" xfId="0" applyNumberFormat="1" applyFont="1" applyBorder="1" applyAlignment="1">
      <alignment horizontal="center" vertical="center"/>
    </xf>
    <xf numFmtId="166" fontId="71" fillId="19" borderId="42" xfId="0" applyNumberFormat="1" applyFont="1" applyFill="1" applyBorder="1" applyAlignment="1">
      <alignment horizontal="right" vertical="center"/>
    </xf>
    <xf numFmtId="166" fontId="71" fillId="18" borderId="43" xfId="0" applyNumberFormat="1" applyFont="1" applyFill="1" applyBorder="1" applyAlignment="1">
      <alignment horizontal="right" vertical="center"/>
    </xf>
    <xf numFmtId="165" fontId="71" fillId="0" borderId="42" xfId="0" applyNumberFormat="1" applyFont="1" applyBorder="1" applyAlignment="1">
      <alignment horizontal="center" vertical="center"/>
    </xf>
    <xf numFmtId="166" fontId="71" fillId="18" borderId="44" xfId="0" applyNumberFormat="1" applyFont="1" applyFill="1" applyBorder="1" applyAlignment="1">
      <alignment horizontal="right" vertical="center"/>
    </xf>
    <xf numFmtId="165" fontId="71" fillId="0" borderId="37"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2" borderId="45" xfId="0" applyNumberFormat="1" applyFont="1" applyFill="1" applyBorder="1"/>
    <xf numFmtId="165" fontId="71" fillId="21" borderId="46" xfId="0" applyNumberFormat="1" applyFont="1" applyFill="1" applyBorder="1"/>
    <xf numFmtId="165" fontId="71" fillId="21" borderId="42" xfId="0" applyNumberFormat="1" applyFont="1" applyFill="1" applyBorder="1"/>
    <xf numFmtId="165" fontId="71" fillId="21" borderId="47" xfId="0" applyNumberFormat="1" applyFont="1" applyFill="1" applyBorder="1"/>
    <xf numFmtId="165" fontId="37" fillId="22" borderId="27" xfId="0" applyNumberFormat="1" applyFont="1" applyFill="1" applyBorder="1"/>
    <xf numFmtId="165" fontId="71" fillId="0" borderId="0" xfId="0" applyNumberFormat="1" applyFont="1" applyFill="1" applyBorder="1" applyAlignment="1">
      <alignment vertical="top" wrapText="1"/>
    </xf>
    <xf numFmtId="165" fontId="71" fillId="22" borderId="48" xfId="0" applyNumberFormat="1" applyFont="1" applyFill="1" applyBorder="1" applyAlignment="1">
      <alignment vertical="top" wrapText="1"/>
    </xf>
    <xf numFmtId="165" fontId="71" fillId="21" borderId="45" xfId="0" applyNumberFormat="1" applyFont="1" applyFill="1" applyBorder="1" applyAlignment="1">
      <alignment horizontal="left"/>
    </xf>
    <xf numFmtId="165" fontId="26" fillId="0" borderId="0" xfId="0" applyNumberFormat="1" applyFont="1" applyFill="1" applyAlignment="1"/>
    <xf numFmtId="165" fontId="13" fillId="18" borderId="49" xfId="0" applyNumberFormat="1" applyFont="1" applyFill="1" applyBorder="1"/>
    <xf numFmtId="0" fontId="0" fillId="0" borderId="50" xfId="0" applyBorder="1"/>
    <xf numFmtId="165" fontId="26" fillId="0" borderId="51" xfId="0" applyNumberFormat="1" applyFont="1" applyFill="1" applyBorder="1"/>
    <xf numFmtId="49" fontId="26" fillId="0" borderId="51" xfId="0" applyNumberFormat="1" applyFont="1" applyBorder="1"/>
    <xf numFmtId="165" fontId="37" fillId="18" borderId="49" xfId="0" applyNumberFormat="1" applyFont="1" applyFill="1" applyBorder="1"/>
    <xf numFmtId="166" fontId="13" fillId="0" borderId="26" xfId="0" applyNumberFormat="1" applyFont="1" applyFill="1" applyBorder="1" applyAlignment="1">
      <alignment horizontal="right" vertical="center"/>
    </xf>
    <xf numFmtId="165" fontId="74" fillId="0" borderId="0" xfId="0" applyNumberFormat="1" applyFont="1" applyFill="1" applyAlignment="1"/>
    <xf numFmtId="166" fontId="71" fillId="19" borderId="39" xfId="0" applyNumberFormat="1" applyFont="1" applyFill="1" applyBorder="1" applyAlignment="1">
      <alignment horizontal="right" vertical="center"/>
    </xf>
    <xf numFmtId="166"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8" borderId="53" xfId="0" applyNumberFormat="1" applyFont="1" applyFill="1" applyBorder="1" applyAlignment="1">
      <alignment vertical="center"/>
    </xf>
    <xf numFmtId="165" fontId="13" fillId="0" borderId="11" xfId="0" applyNumberFormat="1" applyFont="1" applyFill="1" applyBorder="1"/>
    <xf numFmtId="165" fontId="71" fillId="0" borderId="54" xfId="0" applyNumberFormat="1" applyFont="1" applyBorder="1" applyAlignment="1">
      <alignment vertical="center" wrapText="1"/>
    </xf>
    <xf numFmtId="165" fontId="71" fillId="0" borderId="55" xfId="0" applyNumberFormat="1" applyFont="1" applyBorder="1" applyAlignment="1">
      <alignment vertical="center" wrapText="1"/>
    </xf>
    <xf numFmtId="165" fontId="70" fillId="0" borderId="56" xfId="0" applyNumberFormat="1" applyFont="1" applyBorder="1"/>
    <xf numFmtId="165" fontId="70" fillId="0" borderId="56" xfId="0" applyNumberFormat="1" applyFont="1" applyBorder="1" applyAlignment="1">
      <alignment vertical="center"/>
    </xf>
    <xf numFmtId="165" fontId="71" fillId="0" borderId="36" xfId="0" applyNumberFormat="1" applyFont="1" applyBorder="1" applyAlignment="1">
      <alignment horizontal="center" vertical="center"/>
    </xf>
    <xf numFmtId="166" fontId="71" fillId="19" borderId="37" xfId="0" applyNumberFormat="1" applyFont="1" applyFill="1" applyBorder="1" applyAlignment="1">
      <alignment horizontal="right" vertical="center"/>
    </xf>
    <xf numFmtId="166" fontId="71" fillId="18" borderId="38" xfId="0" applyNumberFormat="1" applyFont="1" applyFill="1" applyBorder="1" applyAlignment="1">
      <alignment horizontal="right" vertical="center"/>
    </xf>
    <xf numFmtId="166" fontId="71" fillId="19" borderId="41" xfId="0" applyNumberFormat="1" applyFont="1" applyFill="1" applyBorder="1" applyAlignment="1">
      <alignment horizontal="right" vertical="center"/>
    </xf>
    <xf numFmtId="165" fontId="71" fillId="0" borderId="57" xfId="0" applyNumberFormat="1" applyFont="1" applyBorder="1" applyAlignment="1">
      <alignment vertical="center" wrapText="1"/>
    </xf>
    <xf numFmtId="0" fontId="0" fillId="0" borderId="58" xfId="0" applyFill="1" applyBorder="1"/>
    <xf numFmtId="165" fontId="13" fillId="0" borderId="59" xfId="0" applyNumberFormat="1" applyFont="1" applyFill="1" applyBorder="1"/>
    <xf numFmtId="165" fontId="13" fillId="21" borderId="60" xfId="0" applyNumberFormat="1" applyFont="1" applyFill="1" applyBorder="1"/>
    <xf numFmtId="165" fontId="24" fillId="21" borderId="61" xfId="0" applyNumberFormat="1" applyFont="1" applyFill="1" applyBorder="1"/>
    <xf numFmtId="165"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6" xfId="0" applyNumberFormat="1" applyFont="1" applyFill="1" applyBorder="1" applyAlignment="1">
      <alignment horizontal="right" vertical="center"/>
    </xf>
    <xf numFmtId="165" fontId="13" fillId="22" borderId="26"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5" fontId="71" fillId="0" borderId="63" xfId="0" applyNumberFormat="1" applyFont="1" applyBorder="1" applyAlignment="1">
      <alignment horizontal="left" vertical="center" wrapText="1"/>
    </xf>
    <xf numFmtId="0" fontId="0" fillId="0" borderId="0" xfId="0" applyAlignment="1">
      <alignment horizontal="left" vertical="center"/>
    </xf>
    <xf numFmtId="165" fontId="71" fillId="0" borderId="40" xfId="0" applyNumberFormat="1" applyFont="1" applyBorder="1" applyAlignment="1">
      <alignment horizontal="left" vertical="center" wrapText="1"/>
    </xf>
    <xf numFmtId="165" fontId="71" fillId="0" borderId="54" xfId="0" applyNumberFormat="1" applyFont="1" applyBorder="1" applyAlignment="1">
      <alignment horizontal="left" vertical="center" wrapText="1"/>
    </xf>
    <xf numFmtId="165" fontId="71" fillId="0" borderId="55" xfId="0" applyNumberFormat="1" applyFont="1" applyBorder="1" applyAlignment="1">
      <alignment horizontal="left" vertical="center" wrapText="1"/>
    </xf>
    <xf numFmtId="165" fontId="13" fillId="0" borderId="26" xfId="0" applyNumberFormat="1" applyFont="1" applyFill="1" applyBorder="1" applyAlignment="1">
      <alignment horizontal="left" vertical="center" wrapText="1"/>
    </xf>
    <xf numFmtId="165"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5" fontId="24" fillId="22"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2" borderId="66" xfId="0" applyNumberFormat="1" applyFont="1" applyFill="1" applyBorder="1" applyAlignment="1">
      <alignment vertical="top" wrapText="1"/>
    </xf>
    <xf numFmtId="165" fontId="39" fillId="0" borderId="0" xfId="0" applyNumberFormat="1" applyFont="1" applyFill="1" applyBorder="1"/>
    <xf numFmtId="165" fontId="71" fillId="0" borderId="0" xfId="0" applyNumberFormat="1" applyFont="1" applyFill="1" applyBorder="1" applyAlignment="1">
      <alignment horizontal="left"/>
    </xf>
    <xf numFmtId="165" fontId="71" fillId="0" borderId="0" xfId="0" applyNumberFormat="1" applyFont="1" applyFill="1"/>
    <xf numFmtId="166" fontId="80" fillId="30" borderId="21" xfId="0" applyNumberFormat="1" applyFont="1" applyFill="1" applyBorder="1"/>
    <xf numFmtId="166" fontId="71" fillId="20" borderId="21" xfId="0" applyNumberFormat="1" applyFont="1" applyFill="1" applyBorder="1"/>
    <xf numFmtId="166" fontId="71" fillId="0" borderId="21"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5" fontId="37" fillId="21" borderId="15" xfId="0" applyNumberFormat="1" applyFont="1" applyFill="1" applyBorder="1"/>
    <xf numFmtId="165" fontId="37" fillId="21" borderId="16" xfId="0" applyNumberFormat="1" applyFont="1" applyFill="1" applyBorder="1"/>
    <xf numFmtId="165" fontId="24" fillId="21" borderId="67" xfId="0" applyNumberFormat="1" applyFont="1" applyFill="1" applyBorder="1" applyAlignment="1">
      <alignment vertical="top" wrapText="1"/>
    </xf>
    <xf numFmtId="165" fontId="13" fillId="0" borderId="85" xfId="0" applyNumberFormat="1" applyFont="1" applyFill="1" applyBorder="1" applyAlignment="1">
      <alignment horizontal="center"/>
    </xf>
    <xf numFmtId="166" fontId="13" fillId="20" borderId="85" xfId="0" applyNumberFormat="1" applyFont="1" applyFill="1" applyBorder="1"/>
    <xf numFmtId="166" fontId="13" fillId="0" borderId="85" xfId="0" applyNumberFormat="1" applyFont="1" applyFill="1" applyBorder="1"/>
    <xf numFmtId="166" fontId="13" fillId="0" borderId="86" xfId="0" applyNumberFormat="1" applyFont="1" applyFill="1" applyBorder="1"/>
    <xf numFmtId="165" fontId="13" fillId="21" borderId="87" xfId="0" applyNumberFormat="1" applyFont="1" applyFill="1" applyBorder="1"/>
    <xf numFmtId="165" fontId="24" fillId="21" borderId="88" xfId="0" applyNumberFormat="1" applyFont="1" applyFill="1" applyBorder="1" applyAlignment="1">
      <alignment vertical="top" wrapText="1"/>
    </xf>
    <xf numFmtId="166" fontId="71" fillId="19" borderId="68" xfId="0" applyNumberFormat="1" applyFont="1" applyFill="1" applyBorder="1" applyAlignment="1">
      <alignment horizontal="right" vertical="center"/>
    </xf>
    <xf numFmtId="166" fontId="71" fillId="18" borderId="69" xfId="0" applyNumberFormat="1" applyFont="1" applyFill="1" applyBorder="1" applyAlignment="1">
      <alignment horizontal="right" vertical="center"/>
    </xf>
    <xf numFmtId="165" fontId="77" fillId="0" borderId="0" xfId="0" applyNumberFormat="1" applyFont="1" applyFill="1" applyBorder="1"/>
    <xf numFmtId="165" fontId="71" fillId="21" borderId="70" xfId="0" applyNumberFormat="1" applyFont="1" applyFill="1" applyBorder="1" applyAlignment="1">
      <alignment horizontal="left"/>
    </xf>
    <xf numFmtId="0" fontId="81" fillId="0" borderId="0" xfId="0" applyFont="1"/>
    <xf numFmtId="165" fontId="12" fillId="32" borderId="0" xfId="0" applyNumberFormat="1" applyFont="1" applyFill="1" applyBorder="1" applyAlignment="1">
      <alignment vertical="center"/>
    </xf>
    <xf numFmtId="165" fontId="82" fillId="0" borderId="0" xfId="0" applyNumberFormat="1" applyFont="1"/>
    <xf numFmtId="165" fontId="82" fillId="0" borderId="11" xfId="0" applyNumberFormat="1" applyFont="1" applyBorder="1"/>
    <xf numFmtId="0" fontId="83" fillId="0" borderId="0" xfId="0" applyFont="1"/>
    <xf numFmtId="165" fontId="12" fillId="32" borderId="0" xfId="0" applyNumberFormat="1" applyFont="1" applyFill="1" applyAlignment="1">
      <alignment vertical="center"/>
    </xf>
    <xf numFmtId="165" fontId="81" fillId="0" borderId="0" xfId="0" applyNumberFormat="1" applyFont="1" applyFill="1" applyAlignment="1">
      <alignment horizontal="left"/>
    </xf>
    <xf numFmtId="165" fontId="21" fillId="32" borderId="0" xfId="0" applyNumberFormat="1" applyFont="1" applyFill="1" applyBorder="1" applyAlignment="1">
      <alignment horizontal="left"/>
    </xf>
    <xf numFmtId="165" fontId="13" fillId="32" borderId="0" xfId="0" applyNumberFormat="1" applyFont="1" applyFill="1" applyBorder="1"/>
    <xf numFmtId="165" fontId="81" fillId="0" borderId="0" xfId="0" applyNumberFormat="1" applyFont="1" applyFill="1" applyBorder="1"/>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2" borderId="15" xfId="0" applyNumberFormat="1" applyFont="1" applyFill="1" applyBorder="1" applyAlignment="1">
      <alignment vertical="center"/>
    </xf>
    <xf numFmtId="165" fontId="81" fillId="0" borderId="0" xfId="0" applyNumberFormat="1" applyFont="1" applyFill="1"/>
    <xf numFmtId="165" fontId="29" fillId="32" borderId="45" xfId="0" applyNumberFormat="1" applyFont="1" applyFill="1" applyBorder="1" applyAlignment="1">
      <alignment vertical="center"/>
    </xf>
    <xf numFmtId="165" fontId="29" fillId="32" borderId="26" xfId="0" applyNumberFormat="1" applyFont="1" applyFill="1" applyBorder="1" applyAlignment="1">
      <alignment vertical="center"/>
    </xf>
    <xf numFmtId="165" fontId="30" fillId="32" borderId="26" xfId="0" applyNumberFormat="1" applyFont="1" applyFill="1" applyBorder="1" applyAlignment="1">
      <alignment vertical="center"/>
    </xf>
    <xf numFmtId="165" fontId="30" fillId="32" borderId="71" xfId="0" applyNumberFormat="1" applyFont="1" applyFill="1" applyBorder="1" applyAlignment="1">
      <alignment vertical="center"/>
    </xf>
    <xf numFmtId="165" fontId="84" fillId="0" borderId="0" xfId="0" applyNumberFormat="1" applyFont="1" applyFill="1"/>
    <xf numFmtId="165" fontId="85" fillId="0" borderId="0" xfId="0" applyNumberFormat="1" applyFont="1" applyFill="1"/>
    <xf numFmtId="165" fontId="86" fillId="0" borderId="0" xfId="0" applyNumberFormat="1" applyFont="1" applyFill="1" applyBorder="1"/>
    <xf numFmtId="165" fontId="29" fillId="32" borderId="0" xfId="0" applyNumberFormat="1" applyFont="1" applyFill="1" applyBorder="1" applyAlignment="1">
      <alignment vertical="center"/>
    </xf>
    <xf numFmtId="165" fontId="13" fillId="32" borderId="72" xfId="0" applyNumberFormat="1" applyFont="1" applyFill="1" applyBorder="1"/>
    <xf numFmtId="165" fontId="29" fillId="32" borderId="72" xfId="0" applyNumberFormat="1" applyFont="1" applyFill="1" applyBorder="1" applyAlignment="1">
      <alignment vertical="center"/>
    </xf>
    <xf numFmtId="165" fontId="29" fillId="32" borderId="72" xfId="0" applyNumberFormat="1" applyFont="1" applyFill="1" applyBorder="1" applyAlignment="1">
      <alignment horizontal="center" vertical="center"/>
    </xf>
    <xf numFmtId="165" fontId="38" fillId="32" borderId="45" xfId="0" applyNumberFormat="1" applyFont="1" applyFill="1" applyBorder="1" applyAlignment="1">
      <alignment vertical="center"/>
    </xf>
    <xf numFmtId="165" fontId="73" fillId="32" borderId="26" xfId="0" applyNumberFormat="1" applyFont="1" applyFill="1" applyBorder="1" applyAlignment="1">
      <alignment vertical="center"/>
    </xf>
    <xf numFmtId="165" fontId="73" fillId="32" borderId="71"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67" fillId="33" borderId="56"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3" xfId="0" applyNumberFormat="1" applyFont="1" applyFill="1" applyBorder="1" applyAlignment="1">
      <alignment vertical="center"/>
    </xf>
    <xf numFmtId="165" fontId="82" fillId="0" borderId="74" xfId="0" applyNumberFormat="1" applyFont="1" applyBorder="1"/>
    <xf numFmtId="165" fontId="82" fillId="0" borderId="75" xfId="0" applyNumberFormat="1" applyFont="1" applyBorder="1"/>
    <xf numFmtId="165"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5" fontId="12" fillId="22" borderId="13" xfId="0" applyNumberFormat="1" applyFont="1" applyFill="1" applyBorder="1" applyAlignment="1">
      <alignment horizontal="center"/>
    </xf>
    <xf numFmtId="0" fontId="0" fillId="22" borderId="0" xfId="0" applyFill="1" applyAlignment="1">
      <alignment horizontal="center"/>
    </xf>
    <xf numFmtId="165" fontId="13" fillId="0" borderId="10" xfId="0" applyNumberFormat="1" applyFont="1" applyBorder="1" applyAlignment="1">
      <alignment vertical="top"/>
    </xf>
    <xf numFmtId="0" fontId="0" fillId="22" borderId="67" xfId="0" applyFill="1" applyBorder="1" applyAlignment="1">
      <alignment horizontal="center"/>
    </xf>
    <xf numFmtId="165"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5" fontId="13" fillId="17" borderId="12" xfId="0" applyNumberFormat="1" applyFont="1" applyFill="1" applyBorder="1" applyAlignment="1">
      <alignment vertical="center"/>
    </xf>
    <xf numFmtId="165" fontId="24" fillId="21" borderId="76" xfId="0" applyNumberFormat="1" applyFont="1" applyFill="1" applyBorder="1" applyAlignment="1">
      <alignment horizontal="center" vertical="center"/>
    </xf>
    <xf numFmtId="165" fontId="24" fillId="21" borderId="53" xfId="0" applyNumberFormat="1" applyFont="1" applyFill="1" applyBorder="1" applyAlignment="1">
      <alignment horizontal="center" vertical="center"/>
    </xf>
    <xf numFmtId="165" fontId="24" fillId="21" borderId="0" xfId="0" applyNumberFormat="1" applyFont="1" applyFill="1" applyBorder="1" applyAlignment="1">
      <alignment horizontal="center" vertical="center"/>
    </xf>
    <xf numFmtId="165" fontId="24" fillId="17" borderId="0" xfId="0" applyNumberFormat="1" applyFont="1" applyFill="1"/>
    <xf numFmtId="165" fontId="24" fillId="17" borderId="10" xfId="0" applyNumberFormat="1" applyFont="1" applyFill="1" applyBorder="1" applyAlignment="1">
      <alignment vertical="top"/>
    </xf>
    <xf numFmtId="165" fontId="24" fillId="21" borderId="0" xfId="0" applyNumberFormat="1" applyFont="1" applyFill="1" applyAlignment="1">
      <alignment horizontal="center" vertical="center"/>
    </xf>
    <xf numFmtId="165" fontId="81" fillId="0" borderId="0" xfId="0" applyNumberFormat="1" applyFont="1" applyFill="1" applyAlignment="1">
      <alignment horizontal="left" wrapText="1"/>
    </xf>
    <xf numFmtId="165" fontId="81" fillId="0" borderId="0" xfId="0" applyNumberFormat="1" applyFont="1" applyFill="1" applyAlignment="1">
      <alignment wrapText="1"/>
    </xf>
    <xf numFmtId="165" fontId="24" fillId="21" borderId="13" xfId="0" applyNumberFormat="1" applyFont="1" applyFill="1" applyBorder="1" applyAlignment="1">
      <alignment vertical="top" wrapText="1"/>
    </xf>
    <xf numFmtId="165" fontId="24" fillId="21" borderId="77" xfId="0" applyNumberFormat="1" applyFont="1" applyFill="1" applyBorder="1" applyAlignment="1">
      <alignment vertical="top" wrapText="1"/>
    </xf>
    <xf numFmtId="165" fontId="24" fillId="21" borderId="78" xfId="0" applyNumberFormat="1" applyFont="1" applyFill="1" applyBorder="1" applyAlignment="1">
      <alignment vertical="top" wrapText="1"/>
    </xf>
    <xf numFmtId="165" fontId="24" fillId="21" borderId="79" xfId="0" applyNumberFormat="1" applyFont="1" applyFill="1" applyBorder="1" applyAlignment="1">
      <alignment vertical="top" wrapText="1"/>
    </xf>
    <xf numFmtId="165" fontId="29" fillId="32" borderId="45" xfId="0" applyNumberFormat="1" applyFont="1" applyFill="1" applyBorder="1" applyAlignment="1">
      <alignment horizontal="left" vertical="center" wrapText="1"/>
    </xf>
    <xf numFmtId="165" fontId="29" fillId="32" borderId="26" xfId="0" applyNumberFormat="1" applyFont="1" applyFill="1" applyBorder="1" applyAlignment="1">
      <alignment horizontal="left" vertical="center" wrapText="1"/>
    </xf>
    <xf numFmtId="165" fontId="29" fillId="32" borderId="71" xfId="0" applyNumberFormat="1" applyFont="1" applyFill="1" applyBorder="1" applyAlignment="1">
      <alignment horizontal="left" vertical="center" wrapText="1"/>
    </xf>
    <xf numFmtId="165" fontId="76" fillId="34" borderId="80" xfId="0" applyNumberFormat="1" applyFont="1" applyFill="1" applyBorder="1" applyAlignment="1">
      <alignment horizontal="left" vertical="center" wrapText="1"/>
    </xf>
    <xf numFmtId="165" fontId="76" fillId="34" borderId="81" xfId="0" applyNumberFormat="1" applyFont="1" applyFill="1" applyBorder="1" applyAlignment="1">
      <alignment horizontal="left" vertical="center" wrapText="1"/>
    </xf>
    <xf numFmtId="165" fontId="76" fillId="34" borderId="80" xfId="0" applyNumberFormat="1" applyFont="1" applyFill="1" applyBorder="1" applyAlignment="1">
      <alignment horizontal="left" wrapText="1"/>
    </xf>
    <xf numFmtId="165" fontId="76" fillId="34" borderId="81" xfId="0" applyNumberFormat="1" applyFont="1" applyFill="1" applyBorder="1" applyAlignment="1">
      <alignment horizontal="left"/>
    </xf>
    <xf numFmtId="165" fontId="81" fillId="0" borderId="0" xfId="0" applyNumberFormat="1" applyFont="1" applyFill="1" applyBorder="1" applyAlignment="1">
      <alignment horizontal="left"/>
    </xf>
    <xf numFmtId="165" fontId="81" fillId="0" borderId="0" xfId="0" applyNumberFormat="1" applyFont="1" applyFill="1" applyBorder="1" applyAlignment="1">
      <alignment horizontal="left" wrapText="1"/>
    </xf>
    <xf numFmtId="165" fontId="37" fillId="21" borderId="70" xfId="0" applyNumberFormat="1" applyFont="1" applyFill="1" applyBorder="1" applyAlignment="1">
      <alignment horizontal="left" vertical="top" wrapText="1"/>
    </xf>
    <xf numFmtId="165" fontId="37" fillId="21" borderId="82" xfId="0" applyNumberFormat="1" applyFont="1" applyFill="1" applyBorder="1" applyAlignment="1">
      <alignment horizontal="left" vertical="top" wrapText="1"/>
    </xf>
    <xf numFmtId="165" fontId="37" fillId="21" borderId="83" xfId="0" applyNumberFormat="1" applyFont="1" applyFill="1" applyBorder="1" applyAlignment="1">
      <alignment horizontal="left" vertical="top" wrapText="1"/>
    </xf>
    <xf numFmtId="165" fontId="37" fillId="21" borderId="48" xfId="0" applyNumberFormat="1" applyFont="1" applyFill="1" applyBorder="1" applyAlignment="1">
      <alignment horizontal="left" wrapText="1"/>
    </xf>
    <xf numFmtId="165" fontId="37" fillId="21" borderId="41" xfId="0" applyNumberFormat="1" applyFont="1" applyFill="1" applyBorder="1" applyAlignment="1">
      <alignment horizontal="left"/>
    </xf>
    <xf numFmtId="165" fontId="37" fillId="21" borderId="71" xfId="0" applyNumberFormat="1" applyFont="1" applyFill="1" applyBorder="1" applyAlignment="1">
      <alignment horizontal="left" vertical="top" wrapText="1"/>
    </xf>
    <xf numFmtId="165" fontId="37" fillId="21" borderId="41" xfId="0" applyNumberFormat="1" applyFont="1" applyFill="1" applyBorder="1" applyAlignment="1">
      <alignment horizontal="left" vertical="top" wrapText="1"/>
    </xf>
    <xf numFmtId="165" fontId="37" fillId="21" borderId="84" xfId="0" applyNumberFormat="1" applyFont="1" applyFill="1" applyBorder="1" applyAlignment="1">
      <alignment horizontal="left"/>
    </xf>
    <xf numFmtId="165" fontId="71" fillId="0" borderId="40" xfId="0" applyNumberFormat="1" applyFont="1" applyBorder="1" applyAlignment="1">
      <alignment horizontal="left" vertical="top" wrapText="1"/>
    </xf>
    <xf numFmtId="165" fontId="71" fillId="0" borderId="56" xfId="0" applyNumberFormat="1" applyFont="1" applyBorder="1" applyAlignment="1">
      <alignment horizontal="left" vertical="top" wrapText="1"/>
    </xf>
    <xf numFmtId="165" fontId="71" fillId="0" borderId="63" xfId="0" applyNumberFormat="1" applyFont="1" applyBorder="1" applyAlignment="1">
      <alignment horizontal="left" vertical="top" wrapText="1"/>
    </xf>
    <xf numFmtId="165"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2022</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2022</v>
      </c>
      <c r="E20" s="299" t="str">
        <f>AktQuartKurz &amp; " " &amp; (AktJahr-1)</f>
        <v>Q2 2021</v>
      </c>
      <c r="F20" s="19" t="str">
        <f>D20</f>
        <v>Q2 2022</v>
      </c>
      <c r="G20" s="299" t="str">
        <f>E20</f>
        <v>Q2 2021</v>
      </c>
      <c r="H20" s="19" t="str">
        <f>D20</f>
        <v>Q2 2022</v>
      </c>
      <c r="I20" s="299" t="str">
        <f>E20</f>
        <v>Q2 2021</v>
      </c>
      <c r="J20"/>
      <c r="L20" s="239"/>
    </row>
    <row r="21" spans="1:12" s="7" customFormat="1" ht="15" customHeight="1">
      <c r="A21" s="172">
        <v>0</v>
      </c>
      <c r="B21" s="318" t="s">
        <v>58</v>
      </c>
      <c r="C21" s="20" t="str">
        <f>"(" &amp; Einheit_Waehrung &amp; ")"</f>
        <v>(Mio. €)</v>
      </c>
      <c r="D21" s="144">
        <v>1853.1</v>
      </c>
      <c r="E21" s="300">
        <v>1740.1</v>
      </c>
      <c r="F21" s="144">
        <v>1851.5</v>
      </c>
      <c r="G21" s="300">
        <v>1833.7</v>
      </c>
      <c r="H21" s="144">
        <v>1766.2</v>
      </c>
      <c r="I21" s="300">
        <v>1699.9</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2538.5</v>
      </c>
      <c r="E23" s="302">
        <v>2376</v>
      </c>
      <c r="F23" s="146">
        <v>2483.1</v>
      </c>
      <c r="G23" s="302">
        <v>2596</v>
      </c>
      <c r="H23" s="146">
        <v>2192.4</v>
      </c>
      <c r="I23" s="302">
        <v>2287.6999999999998</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685.4</v>
      </c>
      <c r="E25" s="300">
        <f t="shared" si="0"/>
        <v>635.9</v>
      </c>
      <c r="F25" s="144">
        <f t="shared" si="0"/>
        <v>631.6</v>
      </c>
      <c r="G25" s="300">
        <f t="shared" si="0"/>
        <v>762.3</v>
      </c>
      <c r="H25" s="144">
        <f t="shared" si="0"/>
        <v>426.2</v>
      </c>
      <c r="I25" s="300">
        <f t="shared" si="0"/>
        <v>587.79999999999995</v>
      </c>
      <c r="J25"/>
    </row>
    <row r="26" spans="1:12" s="7" customFormat="1" ht="15" customHeight="1">
      <c r="A26" s="172">
        <v>0</v>
      </c>
      <c r="B26" s="359" t="s">
        <v>69</v>
      </c>
      <c r="C26" s="359"/>
      <c r="D26" s="147">
        <f t="shared" ref="D26:I26" si="1">IF(D21=0,0,ROUND(100*D25/D21,1))</f>
        <v>37</v>
      </c>
      <c r="E26" s="303">
        <f t="shared" si="1"/>
        <v>36.5</v>
      </c>
      <c r="F26" s="147">
        <f t="shared" si="1"/>
        <v>34.1</v>
      </c>
      <c r="G26" s="303">
        <f t="shared" si="1"/>
        <v>41.6</v>
      </c>
      <c r="H26" s="147">
        <f t="shared" si="1"/>
        <v>24.1</v>
      </c>
      <c r="I26" s="303">
        <f t="shared" si="1"/>
        <v>34.6</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2022</v>
      </c>
      <c r="E33" s="299" t="str">
        <f>AktQuartKurz &amp; " " &amp; (AktJahr-1)</f>
        <v>Q2 2021</v>
      </c>
      <c r="F33" s="19" t="str">
        <f>D33</f>
        <v>Q2 2022</v>
      </c>
      <c r="G33" s="299" t="str">
        <f>E33</f>
        <v>Q2 2021</v>
      </c>
      <c r="H33" s="19" t="str">
        <f>D33</f>
        <v>Q2 2022</v>
      </c>
      <c r="I33" s="299" t="str">
        <f>E33</f>
        <v>Q2 2021</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0</v>
      </c>
      <c r="E36" s="302">
        <v>0</v>
      </c>
      <c r="F36" s="146">
        <v>0</v>
      </c>
      <c r="G36" s="302">
        <v>0</v>
      </c>
      <c r="H36" s="146">
        <v>0</v>
      </c>
      <c r="I36" s="302">
        <v>0</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0</v>
      </c>
      <c r="E38" s="300">
        <f t="shared" si="2"/>
        <v>0</v>
      </c>
      <c r="F38" s="144">
        <f t="shared" si="2"/>
        <v>0</v>
      </c>
      <c r="G38" s="300">
        <f t="shared" si="2"/>
        <v>0</v>
      </c>
      <c r="H38" s="144">
        <f t="shared" si="2"/>
        <v>0</v>
      </c>
      <c r="I38" s="300">
        <f t="shared" si="2"/>
        <v>0</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2022</v>
      </c>
      <c r="E46" s="299" t="str">
        <f>AktQuartKurz &amp; " " &amp; (AktJahr-1)</f>
        <v>Q2 2021</v>
      </c>
      <c r="F46" s="19" t="str">
        <f>D46</f>
        <v>Q2 2022</v>
      </c>
      <c r="G46" s="299" t="str">
        <f>E46</f>
        <v>Q2 2021</v>
      </c>
      <c r="H46" s="19" t="str">
        <f>D46</f>
        <v>Q2 2022</v>
      </c>
      <c r="I46" s="299" t="str">
        <f>E46</f>
        <v>Q2 2021</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2022</v>
      </c>
      <c r="E59" s="299" t="str">
        <f>AktQuartKurz &amp; " " &amp; (AktJahr-1)</f>
        <v>Q2 2021</v>
      </c>
      <c r="F59" s="19" t="str">
        <f>D59</f>
        <v>Q2 2022</v>
      </c>
      <c r="G59" s="299" t="str">
        <f>E59</f>
        <v>Q2 2021</v>
      </c>
      <c r="H59" s="19" t="str">
        <f>D59</f>
        <v>Q2 2022</v>
      </c>
      <c r="I59" s="299" t="str">
        <f>E59</f>
        <v>Q2 2021</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2022</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2022</v>
      </c>
      <c r="E15" s="187">
        <v>0</v>
      </c>
      <c r="F15" s="163">
        <v>0</v>
      </c>
      <c r="G15" s="163">
        <v>0</v>
      </c>
      <c r="H15" s="188">
        <v>0</v>
      </c>
    </row>
    <row r="16" spans="2:8" s="141" customFormat="1">
      <c r="B16" s="231"/>
      <c r="C16" s="44"/>
      <c r="D16" s="44" t="str">
        <f>$D$14</f>
        <v>Jahr 2021</v>
      </c>
      <c r="E16" s="189">
        <v>0</v>
      </c>
      <c r="F16" s="167">
        <v>0</v>
      </c>
      <c r="G16" s="167">
        <v>0</v>
      </c>
      <c r="H16" s="190">
        <v>0</v>
      </c>
    </row>
    <row r="17" spans="2:8">
      <c r="B17" s="232" t="s">
        <v>96</v>
      </c>
      <c r="C17" s="60" t="s">
        <v>6</v>
      </c>
      <c r="D17" s="37" t="str">
        <f>$D$13</f>
        <v>Jahr 2022</v>
      </c>
      <c r="E17" s="187">
        <v>0</v>
      </c>
      <c r="F17" s="163">
        <v>0</v>
      </c>
      <c r="G17" s="163">
        <v>0</v>
      </c>
      <c r="H17" s="188">
        <v>0</v>
      </c>
    </row>
    <row r="18" spans="2:8" s="141" customFormat="1">
      <c r="B18" s="231"/>
      <c r="C18" s="44"/>
      <c r="D18" s="44" t="str">
        <f>$D$14</f>
        <v>Jahr 2021</v>
      </c>
      <c r="E18" s="189">
        <v>0</v>
      </c>
      <c r="F18" s="167">
        <v>0</v>
      </c>
      <c r="G18" s="167">
        <v>0</v>
      </c>
      <c r="H18" s="190">
        <v>0</v>
      </c>
    </row>
    <row r="19" spans="2:8">
      <c r="B19" s="232" t="s">
        <v>102</v>
      </c>
      <c r="C19" s="60" t="s">
        <v>7</v>
      </c>
      <c r="D19" s="37" t="str">
        <f>$D$13</f>
        <v>Jahr 2022</v>
      </c>
      <c r="E19" s="187">
        <v>0</v>
      </c>
      <c r="F19" s="163">
        <v>0</v>
      </c>
      <c r="G19" s="163">
        <v>0</v>
      </c>
      <c r="H19" s="188">
        <v>0</v>
      </c>
    </row>
    <row r="20" spans="2:8" s="141" customFormat="1">
      <c r="B20" s="231"/>
      <c r="C20" s="44"/>
      <c r="D20" s="44" t="str">
        <f>$D$14</f>
        <v>Jahr 2021</v>
      </c>
      <c r="E20" s="189">
        <v>0</v>
      </c>
      <c r="F20" s="167">
        <v>0</v>
      </c>
      <c r="G20" s="167">
        <v>0</v>
      </c>
      <c r="H20" s="190">
        <v>0</v>
      </c>
    </row>
    <row r="21" spans="2:8">
      <c r="B21" s="232" t="s">
        <v>103</v>
      </c>
      <c r="C21" s="60" t="s">
        <v>8</v>
      </c>
      <c r="D21" s="37" t="str">
        <f>$D$13</f>
        <v>Jahr 2022</v>
      </c>
      <c r="E21" s="187">
        <v>0</v>
      </c>
      <c r="F21" s="163">
        <v>0</v>
      </c>
      <c r="G21" s="163">
        <v>0</v>
      </c>
      <c r="H21" s="188">
        <v>0</v>
      </c>
    </row>
    <row r="22" spans="2:8" s="141" customFormat="1">
      <c r="B22" s="231"/>
      <c r="C22" s="44"/>
      <c r="D22" s="44" t="str">
        <f>$D$14</f>
        <v>Jahr 2021</v>
      </c>
      <c r="E22" s="189">
        <v>0</v>
      </c>
      <c r="F22" s="167">
        <v>0</v>
      </c>
      <c r="G22" s="167">
        <v>0</v>
      </c>
      <c r="H22" s="190">
        <v>0</v>
      </c>
    </row>
    <row r="23" spans="2:8">
      <c r="B23" s="232" t="s">
        <v>104</v>
      </c>
      <c r="C23" s="60" t="s">
        <v>9</v>
      </c>
      <c r="D23" s="37" t="str">
        <f>$D$13</f>
        <v>Jahr 2022</v>
      </c>
      <c r="E23" s="187">
        <v>0</v>
      </c>
      <c r="F23" s="163">
        <v>0</v>
      </c>
      <c r="G23" s="163">
        <v>0</v>
      </c>
      <c r="H23" s="188">
        <v>0</v>
      </c>
    </row>
    <row r="24" spans="2:8" s="141" customFormat="1">
      <c r="B24" s="231"/>
      <c r="C24" s="44"/>
      <c r="D24" s="44" t="str">
        <f>$D$14</f>
        <v>Jahr 2021</v>
      </c>
      <c r="E24" s="189">
        <v>0</v>
      </c>
      <c r="F24" s="167">
        <v>0</v>
      </c>
      <c r="G24" s="167">
        <v>0</v>
      </c>
      <c r="H24" s="190">
        <v>0</v>
      </c>
    </row>
    <row r="25" spans="2:8">
      <c r="B25" s="232" t="s">
        <v>85</v>
      </c>
      <c r="C25" s="60" t="s">
        <v>10</v>
      </c>
      <c r="D25" s="37" t="str">
        <f>$D$13</f>
        <v>Jahr 2022</v>
      </c>
      <c r="E25" s="187">
        <v>0</v>
      </c>
      <c r="F25" s="163">
        <v>0</v>
      </c>
      <c r="G25" s="163">
        <v>0</v>
      </c>
      <c r="H25" s="188">
        <v>0</v>
      </c>
    </row>
    <row r="26" spans="2:8" s="141" customFormat="1">
      <c r="B26" s="231"/>
      <c r="C26" s="44"/>
      <c r="D26" s="44" t="str">
        <f>$D$14</f>
        <v>Jahr 2021</v>
      </c>
      <c r="E26" s="189">
        <v>0</v>
      </c>
      <c r="F26" s="167">
        <v>0</v>
      </c>
      <c r="G26" s="167">
        <v>0</v>
      </c>
      <c r="H26" s="190">
        <v>0</v>
      </c>
    </row>
    <row r="27" spans="2:8">
      <c r="B27" s="231" t="s">
        <v>86</v>
      </c>
      <c r="C27" s="60" t="s">
        <v>11</v>
      </c>
      <c r="D27" s="37" t="str">
        <f>$D$13</f>
        <v>Jahr 2022</v>
      </c>
      <c r="E27" s="187">
        <v>0</v>
      </c>
      <c r="F27" s="163">
        <v>0</v>
      </c>
      <c r="G27" s="163">
        <v>0</v>
      </c>
      <c r="H27" s="188">
        <v>0</v>
      </c>
    </row>
    <row r="28" spans="2:8" s="141" customFormat="1">
      <c r="B28" s="231"/>
      <c r="C28" s="44"/>
      <c r="D28" s="44" t="str">
        <f>$D$14</f>
        <v>Jahr 2021</v>
      </c>
      <c r="E28" s="189">
        <v>0</v>
      </c>
      <c r="F28" s="167">
        <v>0</v>
      </c>
      <c r="G28" s="167">
        <v>0</v>
      </c>
      <c r="H28" s="190">
        <v>0</v>
      </c>
    </row>
    <row r="29" spans="2:8">
      <c r="B29" s="231" t="s">
        <v>97</v>
      </c>
      <c r="C29" s="60" t="s">
        <v>12</v>
      </c>
      <c r="D29" s="37" t="str">
        <f>$D$13</f>
        <v>Jahr 2022</v>
      </c>
      <c r="E29" s="187">
        <v>0</v>
      </c>
      <c r="F29" s="163">
        <v>0</v>
      </c>
      <c r="G29" s="163">
        <v>0</v>
      </c>
      <c r="H29" s="188">
        <v>0</v>
      </c>
    </row>
    <row r="30" spans="2:8" s="141" customFormat="1">
      <c r="B30" s="231"/>
      <c r="C30" s="44"/>
      <c r="D30" s="44" t="str">
        <f>$D$14</f>
        <v>Jahr 2021</v>
      </c>
      <c r="E30" s="189">
        <v>0</v>
      </c>
      <c r="F30" s="167">
        <v>0</v>
      </c>
      <c r="G30" s="167">
        <v>0</v>
      </c>
      <c r="H30" s="190">
        <v>0</v>
      </c>
    </row>
    <row r="31" spans="2:8">
      <c r="B31" s="231" t="s">
        <v>87</v>
      </c>
      <c r="C31" s="60" t="s">
        <v>13</v>
      </c>
      <c r="D31" s="37" t="str">
        <f>$D$13</f>
        <v>Jahr 2022</v>
      </c>
      <c r="E31" s="187">
        <v>0</v>
      </c>
      <c r="F31" s="163">
        <v>0</v>
      </c>
      <c r="G31" s="163">
        <v>0</v>
      </c>
      <c r="H31" s="188">
        <v>0</v>
      </c>
    </row>
    <row r="32" spans="2:8" s="141" customFormat="1">
      <c r="B32" s="231"/>
      <c r="C32" s="44"/>
      <c r="D32" s="44" t="str">
        <f>$D$14</f>
        <v>Jahr 2021</v>
      </c>
      <c r="E32" s="189">
        <v>0</v>
      </c>
      <c r="F32" s="167">
        <v>0</v>
      </c>
      <c r="G32" s="167">
        <v>0</v>
      </c>
      <c r="H32" s="190">
        <v>0</v>
      </c>
    </row>
    <row r="33" spans="2:8">
      <c r="B33" s="231" t="s">
        <v>88</v>
      </c>
      <c r="C33" s="60" t="s">
        <v>14</v>
      </c>
      <c r="D33" s="37" t="str">
        <f>$D$13</f>
        <v>Jahr 2022</v>
      </c>
      <c r="E33" s="187">
        <v>0</v>
      </c>
      <c r="F33" s="163">
        <v>0</v>
      </c>
      <c r="G33" s="163">
        <v>0</v>
      </c>
      <c r="H33" s="188">
        <v>0</v>
      </c>
    </row>
    <row r="34" spans="2:8" s="141" customFormat="1">
      <c r="B34" s="231"/>
      <c r="C34" s="44"/>
      <c r="D34" s="44" t="str">
        <f>$D$14</f>
        <v>Jahr 2021</v>
      </c>
      <c r="E34" s="189">
        <v>0</v>
      </c>
      <c r="F34" s="167">
        <v>0</v>
      </c>
      <c r="G34" s="167">
        <v>0</v>
      </c>
      <c r="H34" s="190">
        <v>0</v>
      </c>
    </row>
    <row r="35" spans="2:8">
      <c r="B35" s="231" t="s">
        <v>98</v>
      </c>
      <c r="C35" s="60" t="s">
        <v>32</v>
      </c>
      <c r="D35" s="37" t="str">
        <f>$D$13</f>
        <v>Jahr 2022</v>
      </c>
      <c r="E35" s="187">
        <v>0</v>
      </c>
      <c r="F35" s="163">
        <v>0</v>
      </c>
      <c r="G35" s="163">
        <v>0</v>
      </c>
      <c r="H35" s="188">
        <v>0</v>
      </c>
    </row>
    <row r="36" spans="2:8" s="141" customFormat="1">
      <c r="B36" s="231"/>
      <c r="C36" s="44"/>
      <c r="D36" s="44" t="str">
        <f>$D$14</f>
        <v>Jahr 2021</v>
      </c>
      <c r="E36" s="189">
        <v>0</v>
      </c>
      <c r="F36" s="167">
        <v>0</v>
      </c>
      <c r="G36" s="167">
        <v>0</v>
      </c>
      <c r="H36" s="190">
        <v>0</v>
      </c>
    </row>
    <row r="37" spans="2:8">
      <c r="B37" s="231" t="s">
        <v>105</v>
      </c>
      <c r="C37" s="60" t="s">
        <v>33</v>
      </c>
      <c r="D37" s="37" t="str">
        <f>$D$13</f>
        <v>Jahr 2022</v>
      </c>
      <c r="E37" s="187">
        <v>0</v>
      </c>
      <c r="F37" s="163">
        <v>0</v>
      </c>
      <c r="G37" s="163">
        <v>0</v>
      </c>
      <c r="H37" s="188">
        <v>0</v>
      </c>
    </row>
    <row r="38" spans="2:8" s="141" customFormat="1">
      <c r="B38" s="231"/>
      <c r="C38" s="44"/>
      <c r="D38" s="44" t="str">
        <f>$D$14</f>
        <v>Jahr 2021</v>
      </c>
      <c r="E38" s="189">
        <v>0</v>
      </c>
      <c r="F38" s="167">
        <v>0</v>
      </c>
      <c r="G38" s="167">
        <v>0</v>
      </c>
      <c r="H38" s="190">
        <v>0</v>
      </c>
    </row>
    <row r="39" spans="2:8">
      <c r="B39" s="231" t="s">
        <v>106</v>
      </c>
      <c r="C39" s="60" t="s">
        <v>34</v>
      </c>
      <c r="D39" s="37" t="str">
        <f>$D$13</f>
        <v>Jahr 2022</v>
      </c>
      <c r="E39" s="187">
        <v>0</v>
      </c>
      <c r="F39" s="163">
        <v>0</v>
      </c>
      <c r="G39" s="163">
        <v>0</v>
      </c>
      <c r="H39" s="188">
        <v>0</v>
      </c>
    </row>
    <row r="40" spans="2:8" s="141" customFormat="1">
      <c r="B40" s="231"/>
      <c r="C40" s="44"/>
      <c r="D40" s="44" t="str">
        <f>$D$14</f>
        <v>Jahr 2021</v>
      </c>
      <c r="E40" s="189">
        <v>0</v>
      </c>
      <c r="F40" s="167">
        <v>0</v>
      </c>
      <c r="G40" s="167">
        <v>0</v>
      </c>
      <c r="H40" s="190">
        <v>0</v>
      </c>
    </row>
    <row r="41" spans="2:8">
      <c r="B41" s="231" t="s">
        <v>107</v>
      </c>
      <c r="C41" s="60" t="s">
        <v>35</v>
      </c>
      <c r="D41" s="37" t="str">
        <f>$D$13</f>
        <v>Jahr 2022</v>
      </c>
      <c r="E41" s="187">
        <v>0</v>
      </c>
      <c r="F41" s="163">
        <v>0</v>
      </c>
      <c r="G41" s="163">
        <v>0</v>
      </c>
      <c r="H41" s="188">
        <v>0</v>
      </c>
    </row>
    <row r="42" spans="2:8" s="141" customFormat="1">
      <c r="B42" s="231"/>
      <c r="C42" s="44"/>
      <c r="D42" s="44" t="str">
        <f>$D$14</f>
        <v>Jahr 2021</v>
      </c>
      <c r="E42" s="189">
        <v>0</v>
      </c>
      <c r="F42" s="167">
        <v>0</v>
      </c>
      <c r="G42" s="167">
        <v>0</v>
      </c>
      <c r="H42" s="190">
        <v>0</v>
      </c>
    </row>
    <row r="43" spans="2:8">
      <c r="B43" s="231" t="s">
        <v>99</v>
      </c>
      <c r="C43" s="60" t="s">
        <v>36</v>
      </c>
      <c r="D43" s="37" t="str">
        <f>$D$13</f>
        <v>Jahr 2022</v>
      </c>
      <c r="E43" s="187">
        <v>0</v>
      </c>
      <c r="F43" s="163">
        <v>0</v>
      </c>
      <c r="G43" s="163">
        <v>0</v>
      </c>
      <c r="H43" s="188">
        <v>0</v>
      </c>
    </row>
    <row r="44" spans="2:8" s="141" customFormat="1">
      <c r="B44" s="231"/>
      <c r="C44" s="44"/>
      <c r="D44" s="44" t="str">
        <f>$D$14</f>
        <v>Jahr 2021</v>
      </c>
      <c r="E44" s="189">
        <v>0</v>
      </c>
      <c r="F44" s="167">
        <v>0</v>
      </c>
      <c r="G44" s="167">
        <v>0</v>
      </c>
      <c r="H44" s="190">
        <v>0</v>
      </c>
    </row>
    <row r="45" spans="2:8">
      <c r="B45" s="231" t="s">
        <v>90</v>
      </c>
      <c r="C45" s="60" t="s">
        <v>37</v>
      </c>
      <c r="D45" s="37" t="str">
        <f>$D$13</f>
        <v>Jahr 2022</v>
      </c>
      <c r="E45" s="187">
        <v>0</v>
      </c>
      <c r="F45" s="163">
        <v>0</v>
      </c>
      <c r="G45" s="163">
        <v>0</v>
      </c>
      <c r="H45" s="188">
        <v>0</v>
      </c>
    </row>
    <row r="46" spans="2:8" s="141" customFormat="1">
      <c r="B46" s="231"/>
      <c r="C46" s="44"/>
      <c r="D46" s="44" t="str">
        <f>$D$14</f>
        <v>Jahr 2021</v>
      </c>
      <c r="E46" s="189">
        <v>0</v>
      </c>
      <c r="F46" s="167">
        <v>0</v>
      </c>
      <c r="G46" s="167">
        <v>0</v>
      </c>
      <c r="H46" s="190">
        <v>0</v>
      </c>
    </row>
    <row r="47" spans="2:8">
      <c r="B47" s="231" t="s">
        <v>108</v>
      </c>
      <c r="C47" s="60" t="s">
        <v>38</v>
      </c>
      <c r="D47" s="37" t="str">
        <f>$D$13</f>
        <v>Jahr 2022</v>
      </c>
      <c r="E47" s="187">
        <v>0</v>
      </c>
      <c r="F47" s="163">
        <v>0</v>
      </c>
      <c r="G47" s="163">
        <v>0</v>
      </c>
      <c r="H47" s="188">
        <v>0</v>
      </c>
    </row>
    <row r="48" spans="2:8" s="141" customFormat="1">
      <c r="B48" s="231"/>
      <c r="C48" s="44"/>
      <c r="D48" s="44" t="str">
        <f>$D$14</f>
        <v>Jahr 2021</v>
      </c>
      <c r="E48" s="189">
        <v>0</v>
      </c>
      <c r="F48" s="167">
        <v>0</v>
      </c>
      <c r="G48" s="167">
        <v>0</v>
      </c>
      <c r="H48" s="190">
        <v>0</v>
      </c>
    </row>
    <row r="49" spans="2:8">
      <c r="B49" s="231" t="s">
        <v>109</v>
      </c>
      <c r="C49" s="60" t="s">
        <v>39</v>
      </c>
      <c r="D49" s="37" t="str">
        <f>$D$13</f>
        <v>Jahr 2022</v>
      </c>
      <c r="E49" s="187">
        <v>0</v>
      </c>
      <c r="F49" s="163">
        <v>0</v>
      </c>
      <c r="G49" s="163">
        <v>0</v>
      </c>
      <c r="H49" s="188">
        <v>0</v>
      </c>
    </row>
    <row r="50" spans="2:8" s="141" customFormat="1">
      <c r="B50" s="231"/>
      <c r="C50" s="44"/>
      <c r="D50" s="44" t="str">
        <f>$D$14</f>
        <v>Jahr 2021</v>
      </c>
      <c r="E50" s="189">
        <v>0</v>
      </c>
      <c r="F50" s="167">
        <v>0</v>
      </c>
      <c r="G50" s="167">
        <v>0</v>
      </c>
      <c r="H50" s="190">
        <v>0</v>
      </c>
    </row>
    <row r="51" spans="2:8">
      <c r="B51" s="231" t="s">
        <v>100</v>
      </c>
      <c r="C51" s="60" t="s">
        <v>40</v>
      </c>
      <c r="D51" s="37" t="str">
        <f>$D$13</f>
        <v>Jahr 2022</v>
      </c>
      <c r="E51" s="187">
        <v>0</v>
      </c>
      <c r="F51" s="163">
        <v>0</v>
      </c>
      <c r="G51" s="163">
        <v>0</v>
      </c>
      <c r="H51" s="188">
        <v>0</v>
      </c>
    </row>
    <row r="52" spans="2:8" s="141" customFormat="1">
      <c r="B52" s="231"/>
      <c r="C52" s="44"/>
      <c r="D52" s="44" t="str">
        <f>$D$14</f>
        <v>Jahr 2021</v>
      </c>
      <c r="E52" s="189">
        <v>0</v>
      </c>
      <c r="F52" s="167">
        <v>0</v>
      </c>
      <c r="G52" s="167">
        <v>0</v>
      </c>
      <c r="H52" s="190">
        <v>0</v>
      </c>
    </row>
    <row r="53" spans="2:8">
      <c r="B53" s="231" t="s">
        <v>110</v>
      </c>
      <c r="C53" s="60" t="s">
        <v>41</v>
      </c>
      <c r="D53" s="37" t="str">
        <f>$D$13</f>
        <v>Jahr 2022</v>
      </c>
      <c r="E53" s="187">
        <v>0</v>
      </c>
      <c r="F53" s="163">
        <v>0</v>
      </c>
      <c r="G53" s="163">
        <v>0</v>
      </c>
      <c r="H53" s="188">
        <v>0</v>
      </c>
    </row>
    <row r="54" spans="2:8" s="141" customFormat="1">
      <c r="B54" s="231"/>
      <c r="C54" s="44"/>
      <c r="D54" s="44" t="str">
        <f>$D$14</f>
        <v>Jahr 2021</v>
      </c>
      <c r="E54" s="189">
        <v>0</v>
      </c>
      <c r="F54" s="167">
        <v>0</v>
      </c>
      <c r="G54" s="167">
        <v>0</v>
      </c>
      <c r="H54" s="190">
        <v>0</v>
      </c>
    </row>
    <row r="55" spans="2:8">
      <c r="B55" s="231" t="s">
        <v>111</v>
      </c>
      <c r="C55" s="60" t="s">
        <v>42</v>
      </c>
      <c r="D55" s="37" t="str">
        <f>$D$13</f>
        <v>Jahr 2022</v>
      </c>
      <c r="E55" s="187">
        <v>0</v>
      </c>
      <c r="F55" s="163">
        <v>0</v>
      </c>
      <c r="G55" s="163">
        <v>0</v>
      </c>
      <c r="H55" s="188">
        <v>0</v>
      </c>
    </row>
    <row r="56" spans="2:8" s="141" customFormat="1">
      <c r="B56" s="231"/>
      <c r="C56" s="44"/>
      <c r="D56" s="44" t="str">
        <f>$D$14</f>
        <v>Jahr 2021</v>
      </c>
      <c r="E56" s="189">
        <v>0</v>
      </c>
      <c r="F56" s="167">
        <v>0</v>
      </c>
      <c r="G56" s="167">
        <v>0</v>
      </c>
      <c r="H56" s="190">
        <v>0</v>
      </c>
    </row>
    <row r="57" spans="2:8">
      <c r="B57" s="231" t="s">
        <v>112</v>
      </c>
      <c r="C57" s="60" t="s">
        <v>43</v>
      </c>
      <c r="D57" s="37" t="str">
        <f>$D$13</f>
        <v>Jahr 2022</v>
      </c>
      <c r="E57" s="187">
        <v>0</v>
      </c>
      <c r="F57" s="163">
        <v>0</v>
      </c>
      <c r="G57" s="163">
        <v>0</v>
      </c>
      <c r="H57" s="188">
        <v>0</v>
      </c>
    </row>
    <row r="58" spans="2:8" s="141" customFormat="1">
      <c r="B58" s="231"/>
      <c r="C58" s="44"/>
      <c r="D58" s="44" t="str">
        <f>$D$14</f>
        <v>Jahr 2021</v>
      </c>
      <c r="E58" s="189">
        <v>0</v>
      </c>
      <c r="F58" s="167">
        <v>0</v>
      </c>
      <c r="G58" s="167">
        <v>0</v>
      </c>
      <c r="H58" s="190">
        <v>0</v>
      </c>
    </row>
    <row r="59" spans="2:8">
      <c r="B59" s="231" t="s">
        <v>113</v>
      </c>
      <c r="C59" s="60" t="s">
        <v>44</v>
      </c>
      <c r="D59" s="37" t="str">
        <f>$D$13</f>
        <v>Jahr 2022</v>
      </c>
      <c r="E59" s="187">
        <v>0</v>
      </c>
      <c r="F59" s="163">
        <v>0</v>
      </c>
      <c r="G59" s="163">
        <v>0</v>
      </c>
      <c r="H59" s="188">
        <v>0</v>
      </c>
    </row>
    <row r="60" spans="2:8" s="141" customFormat="1">
      <c r="B60" s="231"/>
      <c r="C60" s="44"/>
      <c r="D60" s="44" t="str">
        <f>$D$14</f>
        <v>Jahr 2021</v>
      </c>
      <c r="E60" s="189">
        <v>0</v>
      </c>
      <c r="F60" s="167">
        <v>0</v>
      </c>
      <c r="G60" s="167">
        <v>0</v>
      </c>
      <c r="H60" s="190">
        <v>0</v>
      </c>
    </row>
    <row r="61" spans="2:8">
      <c r="B61" s="231" t="s">
        <v>93</v>
      </c>
      <c r="C61" s="60" t="s">
        <v>45</v>
      </c>
      <c r="D61" s="37" t="str">
        <f>$D$13</f>
        <v>Jahr 2022</v>
      </c>
      <c r="E61" s="187">
        <v>0</v>
      </c>
      <c r="F61" s="163">
        <v>0</v>
      </c>
      <c r="G61" s="163">
        <v>0</v>
      </c>
      <c r="H61" s="188">
        <v>0</v>
      </c>
    </row>
    <row r="62" spans="2:8" s="141" customFormat="1">
      <c r="B62" s="231"/>
      <c r="C62" s="44"/>
      <c r="D62" s="44" t="str">
        <f>$D$14</f>
        <v>Jahr 2021</v>
      </c>
      <c r="E62" s="189">
        <v>0</v>
      </c>
      <c r="F62" s="167">
        <v>0</v>
      </c>
      <c r="G62" s="167">
        <v>0</v>
      </c>
      <c r="H62" s="190">
        <v>0</v>
      </c>
    </row>
    <row r="63" spans="2:8">
      <c r="B63" s="231" t="s">
        <v>114</v>
      </c>
      <c r="C63" s="60" t="s">
        <v>46</v>
      </c>
      <c r="D63" s="37" t="str">
        <f>$D$13</f>
        <v>Jahr 2022</v>
      </c>
      <c r="E63" s="187">
        <v>0</v>
      </c>
      <c r="F63" s="163">
        <v>0</v>
      </c>
      <c r="G63" s="163">
        <v>0</v>
      </c>
      <c r="H63" s="188">
        <v>0</v>
      </c>
    </row>
    <row r="64" spans="2:8" s="141" customFormat="1">
      <c r="B64" s="231"/>
      <c r="C64" s="44"/>
      <c r="D64" s="44" t="str">
        <f>$D$14</f>
        <v>Jahr 2021</v>
      </c>
      <c r="E64" s="189">
        <v>0</v>
      </c>
      <c r="F64" s="167">
        <v>0</v>
      </c>
      <c r="G64" s="167">
        <v>0</v>
      </c>
      <c r="H64" s="190">
        <v>0</v>
      </c>
    </row>
    <row r="65" spans="2:8">
      <c r="B65" s="231" t="s">
        <v>115</v>
      </c>
      <c r="C65" s="60" t="s">
        <v>47</v>
      </c>
      <c r="D65" s="37" t="str">
        <f>$D$13</f>
        <v>Jahr 2022</v>
      </c>
      <c r="E65" s="187">
        <v>0</v>
      </c>
      <c r="F65" s="163">
        <v>0</v>
      </c>
      <c r="G65" s="163">
        <v>0</v>
      </c>
      <c r="H65" s="188">
        <v>0</v>
      </c>
    </row>
    <row r="66" spans="2:8" s="141" customFormat="1">
      <c r="B66" s="231"/>
      <c r="C66" s="44"/>
      <c r="D66" s="44" t="str">
        <f>$D$14</f>
        <v>Jahr 2021</v>
      </c>
      <c r="E66" s="189">
        <v>0</v>
      </c>
      <c r="F66" s="167">
        <v>0</v>
      </c>
      <c r="G66" s="167">
        <v>0</v>
      </c>
      <c r="H66" s="190">
        <v>0</v>
      </c>
    </row>
    <row r="67" spans="2:8">
      <c r="B67" s="231" t="s">
        <v>101</v>
      </c>
      <c r="C67" s="60" t="s">
        <v>48</v>
      </c>
      <c r="D67" s="37" t="str">
        <f>$D$13</f>
        <v>Jahr 2022</v>
      </c>
      <c r="E67" s="187">
        <v>0</v>
      </c>
      <c r="F67" s="163">
        <v>0</v>
      </c>
      <c r="G67" s="163">
        <v>0</v>
      </c>
      <c r="H67" s="188">
        <v>0</v>
      </c>
    </row>
    <row r="68" spans="2:8" s="141" customFormat="1">
      <c r="B68" s="231"/>
      <c r="C68" s="44"/>
      <c r="D68" s="44" t="str">
        <f>$D$14</f>
        <v>Jahr 2021</v>
      </c>
      <c r="E68" s="189">
        <v>0</v>
      </c>
      <c r="F68" s="167">
        <v>0</v>
      </c>
      <c r="G68" s="167">
        <v>0</v>
      </c>
      <c r="H68" s="190">
        <v>0</v>
      </c>
    </row>
    <row r="69" spans="2:8">
      <c r="B69" s="231" t="s">
        <v>116</v>
      </c>
      <c r="C69" s="60" t="s">
        <v>49</v>
      </c>
      <c r="D69" s="37" t="str">
        <f>$D$13</f>
        <v>Jahr 2022</v>
      </c>
      <c r="E69" s="187">
        <v>0</v>
      </c>
      <c r="F69" s="163">
        <v>0</v>
      </c>
      <c r="G69" s="163">
        <v>0</v>
      </c>
      <c r="H69" s="188">
        <v>0</v>
      </c>
    </row>
    <row r="70" spans="2:8" s="141" customFormat="1">
      <c r="B70" s="231"/>
      <c r="C70" s="44"/>
      <c r="D70" s="44" t="str">
        <f>$D$14</f>
        <v>Jahr 2021</v>
      </c>
      <c r="E70" s="189">
        <v>0</v>
      </c>
      <c r="F70" s="167">
        <v>0</v>
      </c>
      <c r="G70" s="167">
        <v>0</v>
      </c>
      <c r="H70" s="190">
        <v>0</v>
      </c>
    </row>
    <row r="71" spans="2:8">
      <c r="B71" s="231" t="s">
        <v>117</v>
      </c>
      <c r="C71" s="60" t="s">
        <v>50</v>
      </c>
      <c r="D71" s="37" t="str">
        <f>$D$13</f>
        <v>Jahr 2022</v>
      </c>
      <c r="E71" s="187">
        <v>0</v>
      </c>
      <c r="F71" s="163">
        <v>0</v>
      </c>
      <c r="G71" s="163">
        <v>0</v>
      </c>
      <c r="H71" s="188">
        <v>0</v>
      </c>
    </row>
    <row r="72" spans="2:8" s="141" customFormat="1">
      <c r="B72" s="231"/>
      <c r="C72" s="44"/>
      <c r="D72" s="44" t="str">
        <f>$D$14</f>
        <v>Jahr 2021</v>
      </c>
      <c r="E72" s="189">
        <v>0</v>
      </c>
      <c r="F72" s="167">
        <v>0</v>
      </c>
      <c r="G72" s="167">
        <v>0</v>
      </c>
      <c r="H72" s="190">
        <v>0</v>
      </c>
    </row>
    <row r="73" spans="2:8">
      <c r="B73" s="231" t="s">
        <v>91</v>
      </c>
      <c r="C73" s="60" t="s">
        <v>51</v>
      </c>
      <c r="D73" s="37" t="str">
        <f>$D$13</f>
        <v>Jahr 2022</v>
      </c>
      <c r="E73" s="187">
        <v>0</v>
      </c>
      <c r="F73" s="163">
        <v>0</v>
      </c>
      <c r="G73" s="163">
        <v>0</v>
      </c>
      <c r="H73" s="188">
        <v>0</v>
      </c>
    </row>
    <row r="74" spans="2:8" s="141" customFormat="1">
      <c r="B74" s="231"/>
      <c r="C74" s="44"/>
      <c r="D74" s="44" t="str">
        <f>$D$14</f>
        <v>Jahr 2021</v>
      </c>
      <c r="E74" s="189">
        <v>0</v>
      </c>
      <c r="F74" s="167">
        <v>0</v>
      </c>
      <c r="G74" s="167">
        <v>0</v>
      </c>
      <c r="H74" s="190">
        <v>0</v>
      </c>
    </row>
    <row r="75" spans="2:8">
      <c r="B75" s="231" t="s">
        <v>92</v>
      </c>
      <c r="C75" s="60" t="s">
        <v>52</v>
      </c>
      <c r="D75" s="37" t="str">
        <f>$D$13</f>
        <v>Jahr 2022</v>
      </c>
      <c r="E75" s="187">
        <v>0</v>
      </c>
      <c r="F75" s="163">
        <v>0</v>
      </c>
      <c r="G75" s="163">
        <v>0</v>
      </c>
      <c r="H75" s="188">
        <v>0</v>
      </c>
    </row>
    <row r="76" spans="2:8" s="141" customFormat="1">
      <c r="B76" s="231"/>
      <c r="C76" s="44"/>
      <c r="D76" s="44" t="str">
        <f>$D$14</f>
        <v>Jahr 2021</v>
      </c>
      <c r="E76" s="189">
        <v>0</v>
      </c>
      <c r="F76" s="167">
        <v>0</v>
      </c>
      <c r="G76" s="167">
        <v>0</v>
      </c>
      <c r="H76" s="190">
        <v>0</v>
      </c>
    </row>
    <row r="77" spans="2:8">
      <c r="B77" s="231" t="s">
        <v>118</v>
      </c>
      <c r="C77" s="60" t="s">
        <v>70</v>
      </c>
      <c r="D77" s="37" t="str">
        <f>$D$13</f>
        <v>Jahr 2022</v>
      </c>
      <c r="E77" s="187">
        <v>0</v>
      </c>
      <c r="F77" s="163">
        <v>0</v>
      </c>
      <c r="G77" s="163">
        <v>0</v>
      </c>
      <c r="H77" s="188">
        <v>0</v>
      </c>
    </row>
    <row r="78" spans="2:8" s="141" customFormat="1">
      <c r="B78" s="231"/>
      <c r="C78" s="44"/>
      <c r="D78" s="44" t="str">
        <f>$D$14</f>
        <v>Jahr 2021</v>
      </c>
      <c r="E78" s="189">
        <v>0</v>
      </c>
      <c r="F78" s="167">
        <v>0</v>
      </c>
      <c r="G78" s="167">
        <v>0</v>
      </c>
      <c r="H78" s="190">
        <v>0</v>
      </c>
    </row>
    <row r="79" spans="2:8">
      <c r="B79" s="231" t="s">
        <v>89</v>
      </c>
      <c r="C79" s="60" t="s">
        <v>71</v>
      </c>
      <c r="D79" s="37" t="str">
        <f>$D$13</f>
        <v>Jahr 2022</v>
      </c>
      <c r="E79" s="187">
        <v>0</v>
      </c>
      <c r="F79" s="163">
        <v>0</v>
      </c>
      <c r="G79" s="163">
        <v>0</v>
      </c>
      <c r="H79" s="188">
        <v>0</v>
      </c>
    </row>
    <row r="80" spans="2:8" s="141" customFormat="1">
      <c r="B80" s="231"/>
      <c r="C80" s="44"/>
      <c r="D80" s="44" t="str">
        <f>$D$14</f>
        <v>Jahr 2021</v>
      </c>
      <c r="E80" s="189">
        <v>0</v>
      </c>
      <c r="F80" s="167">
        <v>0</v>
      </c>
      <c r="G80" s="167">
        <v>0</v>
      </c>
      <c r="H80" s="190">
        <v>0</v>
      </c>
    </row>
    <row r="81" spans="2:8">
      <c r="B81" s="231" t="s">
        <v>94</v>
      </c>
      <c r="C81" s="60" t="s">
        <v>72</v>
      </c>
      <c r="D81" s="37" t="str">
        <f>$D$13</f>
        <v>Jahr 2022</v>
      </c>
      <c r="E81" s="187">
        <v>0</v>
      </c>
      <c r="F81" s="163">
        <v>0</v>
      </c>
      <c r="G81" s="163">
        <v>0</v>
      </c>
      <c r="H81" s="188">
        <v>0</v>
      </c>
    </row>
    <row r="82" spans="2:8" s="141" customFormat="1">
      <c r="B82" s="231"/>
      <c r="C82" s="44"/>
      <c r="D82" s="44" t="str">
        <f>$D$14</f>
        <v>Jahr 2021</v>
      </c>
      <c r="E82" s="189">
        <v>0</v>
      </c>
      <c r="F82" s="167">
        <v>0</v>
      </c>
      <c r="G82" s="167">
        <v>0</v>
      </c>
      <c r="H82" s="190">
        <v>0</v>
      </c>
    </row>
    <row r="83" spans="2:8">
      <c r="B83" s="231" t="s">
        <v>119</v>
      </c>
      <c r="C83" s="60" t="s">
        <v>73</v>
      </c>
      <c r="D83" s="37" t="str">
        <f>$D$13</f>
        <v>Jahr 2022</v>
      </c>
      <c r="E83" s="187">
        <v>0</v>
      </c>
      <c r="F83" s="163">
        <v>0</v>
      </c>
      <c r="G83" s="163">
        <v>0</v>
      </c>
      <c r="H83" s="188">
        <v>0</v>
      </c>
    </row>
    <row r="84" spans="2:8" s="141" customFormat="1">
      <c r="B84" s="231"/>
      <c r="C84" s="44"/>
      <c r="D84" s="44" t="str">
        <f>$D$14</f>
        <v>Jahr 2021</v>
      </c>
      <c r="E84" s="189">
        <v>0</v>
      </c>
      <c r="F84" s="167">
        <v>0</v>
      </c>
      <c r="G84" s="167">
        <v>0</v>
      </c>
      <c r="H84" s="190">
        <v>0</v>
      </c>
    </row>
    <row r="85" spans="2:8">
      <c r="B85" s="231" t="s">
        <v>120</v>
      </c>
      <c r="C85" s="60" t="s">
        <v>74</v>
      </c>
      <c r="D85" s="37" t="str">
        <f>$D$13</f>
        <v>Jahr 2022</v>
      </c>
      <c r="E85" s="187">
        <v>0</v>
      </c>
      <c r="F85" s="163">
        <v>0</v>
      </c>
      <c r="G85" s="163">
        <v>0</v>
      </c>
      <c r="H85" s="188">
        <v>0</v>
      </c>
    </row>
    <row r="86" spans="2:8" s="141" customFormat="1">
      <c r="B86" s="231"/>
      <c r="C86" s="44"/>
      <c r="D86" s="44" t="str">
        <f>$D$14</f>
        <v>Jahr 2021</v>
      </c>
      <c r="E86" s="189">
        <v>0</v>
      </c>
      <c r="F86" s="167">
        <v>0</v>
      </c>
      <c r="G86" s="167">
        <v>0</v>
      </c>
      <c r="H86" s="190">
        <v>0</v>
      </c>
    </row>
    <row r="87" spans="2:8">
      <c r="B87" s="231" t="s">
        <v>121</v>
      </c>
      <c r="C87" s="60" t="s">
        <v>75</v>
      </c>
      <c r="D87" s="37" t="str">
        <f>$D$13</f>
        <v>Jahr 2022</v>
      </c>
      <c r="E87" s="187">
        <v>0</v>
      </c>
      <c r="F87" s="163">
        <v>0</v>
      </c>
      <c r="G87" s="163">
        <v>0</v>
      </c>
      <c r="H87" s="188">
        <v>0</v>
      </c>
    </row>
    <row r="88" spans="2:8" s="141" customFormat="1">
      <c r="B88" s="251"/>
      <c r="C88" s="252"/>
      <c r="D88" s="252" t="str">
        <f>$D$14</f>
        <v>Jahr 2021</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0</v>
      </c>
      <c r="F15" s="163">
        <v>0</v>
      </c>
      <c r="G15" s="163">
        <v>0</v>
      </c>
      <c r="H15" s="163">
        <v>0</v>
      </c>
      <c r="I15" s="188">
        <v>0</v>
      </c>
    </row>
    <row r="16" spans="2:9" s="141" customFormat="1">
      <c r="B16" s="231"/>
      <c r="C16" s="44"/>
      <c r="D16" s="44" t="str">
        <f>$D$14</f>
        <v>Jahr 2021</v>
      </c>
      <c r="E16" s="189">
        <v>0</v>
      </c>
      <c r="F16" s="167">
        <v>0</v>
      </c>
      <c r="G16" s="167">
        <v>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2022</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2022</v>
      </c>
      <c r="E8" s="202" t="str">
        <f>AktQuartKurz &amp; " " &amp; (AktJahr-1)</f>
        <v>Q2 2021</v>
      </c>
    </row>
    <row r="9" spans="1:5" ht="15.95" customHeight="1">
      <c r="A9" s="269">
        <v>0</v>
      </c>
      <c r="B9" s="351" t="s">
        <v>207</v>
      </c>
      <c r="C9" s="203" t="s">
        <v>208</v>
      </c>
      <c r="D9" s="204">
        <v>1853.1</v>
      </c>
      <c r="E9" s="205">
        <v>1740.1</v>
      </c>
    </row>
    <row r="10" spans="1:5" s="274" customFormat="1" ht="20.100000000000001" customHeight="1" thickBot="1">
      <c r="A10" s="272">
        <v>0</v>
      </c>
      <c r="B10" s="273" t="s">
        <v>209</v>
      </c>
      <c r="C10" s="206" t="s">
        <v>210</v>
      </c>
      <c r="D10" s="313">
        <v>43.34</v>
      </c>
      <c r="E10" s="314">
        <v>54.03</v>
      </c>
    </row>
    <row r="11" spans="1:5" ht="8.1" customHeight="1" thickBot="1">
      <c r="A11" s="269">
        <v>0</v>
      </c>
      <c r="B11" s="348"/>
      <c r="C11" s="349"/>
      <c r="D11" s="349"/>
      <c r="E11" s="350"/>
    </row>
    <row r="12" spans="1:5" ht="15.95" customHeight="1">
      <c r="A12" s="269">
        <v>0</v>
      </c>
      <c r="B12" s="352" t="s">
        <v>59</v>
      </c>
      <c r="C12" s="207" t="s">
        <v>208</v>
      </c>
      <c r="D12" s="204">
        <v>2538.5</v>
      </c>
      <c r="E12" s="205">
        <v>2376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94.15</v>
      </c>
      <c r="E16" s="211">
        <v>93.45</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4.93</v>
      </c>
      <c r="E28" s="211">
        <v>4.82</v>
      </c>
    </row>
    <row r="29" spans="1:5" ht="20.100000000000001" customHeight="1">
      <c r="A29" s="269">
        <v>0</v>
      </c>
      <c r="B29" s="276" t="s">
        <v>265</v>
      </c>
      <c r="C29" s="212" t="s">
        <v>210</v>
      </c>
      <c r="D29" s="210">
        <v>52.87</v>
      </c>
      <c r="E29" s="211">
        <v>52.57</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2022</v>
      </c>
      <c r="E33" s="202" t="str">
        <f>AktQuartKurz &amp; " " &amp; (AktJahr-1)</f>
        <v>Q2 2021</v>
      </c>
    </row>
    <row r="34" spans="1:5" ht="15.95"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5" customHeight="1">
      <c r="A37" s="269">
        <v>1</v>
      </c>
      <c r="B37" s="352" t="s">
        <v>59</v>
      </c>
      <c r="C37" s="214" t="s">
        <v>208</v>
      </c>
      <c r="D37" s="247">
        <v>0</v>
      </c>
      <c r="E37" s="248">
        <v>0</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0</v>
      </c>
      <c r="E41" s="211">
        <v>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2022</v>
      </c>
      <c r="E58" s="202" t="str">
        <f>AktQuartKurz &amp; " " &amp; (AktJahr-1)</f>
        <v>Q2 2021</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2022</v>
      </c>
      <c r="E83" s="202" t="str">
        <f>AktQuartKurz &amp; " " &amp; (AktJahr-1)</f>
        <v>Q2 2021</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44763</v>
      </c>
      <c r="D3" s="85"/>
      <c r="E3" s="89" t="s">
        <v>156</v>
      </c>
      <c r="F3" s="120" t="s">
        <v>250</v>
      </c>
      <c r="G3" s="87"/>
      <c r="H3" s="87"/>
      <c r="I3" s="131" t="s">
        <v>65</v>
      </c>
      <c r="J3" s="132"/>
    </row>
    <row r="4" spans="2:11">
      <c r="B4" s="84" t="s">
        <v>142</v>
      </c>
      <c r="C4" s="283">
        <v>2022</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PFO, erstellt am 21-Juli-2022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PFO</v>
      </c>
      <c r="G7" s="87"/>
      <c r="H7" s="91" t="s">
        <v>184</v>
      </c>
      <c r="I7" s="134" t="s">
        <v>173</v>
      </c>
      <c r="J7" s="97" t="s">
        <v>186</v>
      </c>
    </row>
    <row r="8" spans="2:11">
      <c r="B8" s="84" t="s">
        <v>171</v>
      </c>
      <c r="C8" s="284" t="s">
        <v>299</v>
      </c>
      <c r="D8" s="87"/>
      <c r="E8" s="91" t="s">
        <v>166</v>
      </c>
      <c r="F8" s="128" t="str">
        <f>IF(AuswertBasis = "Verband","alle Pfandbriefemittenten",AuswertBasis)</f>
        <v>Institut PFO</v>
      </c>
      <c r="G8" s="87"/>
      <c r="H8" s="91" t="s">
        <v>185</v>
      </c>
      <c r="I8" s="134" t="s">
        <v>173</v>
      </c>
      <c r="J8" s="97" t="s">
        <v>187</v>
      </c>
    </row>
    <row r="9" spans="2:11">
      <c r="B9" s="84" t="s">
        <v>146</v>
      </c>
      <c r="C9" s="121" t="s">
        <v>122</v>
      </c>
      <c r="D9" s="87"/>
      <c r="E9" s="91" t="s">
        <v>161</v>
      </c>
      <c r="F9" s="127">
        <f>DATE(AktJahr,AktMonat+1,0)</f>
        <v>44742</v>
      </c>
      <c r="G9" s="85"/>
      <c r="H9" s="280" t="s">
        <v>243</v>
      </c>
      <c r="I9" s="82" t="str">
        <f>(AktJahr &amp; RIGHT("0" &amp; AktMonat,2))</f>
        <v>202206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2022</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2022</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2022</v>
      </c>
      <c r="E8" s="369"/>
      <c r="F8" s="368" t="str">
        <f>AktQuartKurz &amp; " " &amp; (AktJahr-1)</f>
        <v>Q2 2021</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277</v>
      </c>
      <c r="F11" s="150">
        <v>30</v>
      </c>
      <c r="G11" s="151">
        <v>305.10000000000002</v>
      </c>
    </row>
    <row r="12" spans="1:7">
      <c r="A12" s="172">
        <v>0</v>
      </c>
      <c r="B12" s="367" t="s">
        <v>199</v>
      </c>
      <c r="C12" s="367"/>
      <c r="D12" s="150">
        <v>530</v>
      </c>
      <c r="E12" s="151">
        <v>212.3</v>
      </c>
      <c r="F12" s="150">
        <v>60</v>
      </c>
      <c r="G12" s="151">
        <v>209.1</v>
      </c>
    </row>
    <row r="13" spans="1:7">
      <c r="A13" s="172">
        <v>0</v>
      </c>
      <c r="B13" s="367" t="s">
        <v>201</v>
      </c>
      <c r="C13" s="367"/>
      <c r="D13" s="150">
        <v>75</v>
      </c>
      <c r="E13" s="151">
        <v>67.8</v>
      </c>
      <c r="F13" s="150">
        <v>0</v>
      </c>
      <c r="G13" s="151">
        <v>83.7</v>
      </c>
    </row>
    <row r="14" spans="1:7">
      <c r="A14" s="172">
        <v>0</v>
      </c>
      <c r="B14" s="36" t="s">
        <v>200</v>
      </c>
      <c r="C14" s="36"/>
      <c r="D14" s="152">
        <v>260</v>
      </c>
      <c r="E14" s="153">
        <v>105</v>
      </c>
      <c r="F14" s="152">
        <v>530</v>
      </c>
      <c r="G14" s="153">
        <v>92.9</v>
      </c>
    </row>
    <row r="15" spans="1:7">
      <c r="A15" s="172">
        <v>0</v>
      </c>
      <c r="B15" s="36" t="s">
        <v>26</v>
      </c>
      <c r="C15" s="36"/>
      <c r="D15" s="152">
        <v>0</v>
      </c>
      <c r="E15" s="153">
        <v>229.6</v>
      </c>
      <c r="F15" s="152">
        <v>335</v>
      </c>
      <c r="G15" s="153">
        <v>172.2</v>
      </c>
    </row>
    <row r="16" spans="1:7">
      <c r="A16" s="172">
        <v>0</v>
      </c>
      <c r="B16" s="36" t="s">
        <v>1</v>
      </c>
      <c r="C16" s="36"/>
      <c r="D16" s="152">
        <v>30</v>
      </c>
      <c r="E16" s="153">
        <v>205.5</v>
      </c>
      <c r="F16" s="152">
        <v>0</v>
      </c>
      <c r="G16" s="153">
        <v>211.6</v>
      </c>
    </row>
    <row r="17" spans="1:7">
      <c r="A17" s="172">
        <v>0</v>
      </c>
      <c r="B17" s="36" t="s">
        <v>2</v>
      </c>
      <c r="C17" s="36"/>
      <c r="D17" s="152">
        <v>510</v>
      </c>
      <c r="E17" s="153">
        <v>178.8</v>
      </c>
      <c r="F17" s="152">
        <v>30</v>
      </c>
      <c r="G17" s="153">
        <v>204.2</v>
      </c>
    </row>
    <row r="18" spans="1:7">
      <c r="A18" s="172">
        <v>0</v>
      </c>
      <c r="B18" s="367" t="s">
        <v>24</v>
      </c>
      <c r="C18" s="367"/>
      <c r="D18" s="150">
        <v>315</v>
      </c>
      <c r="E18" s="151">
        <v>822.1</v>
      </c>
      <c r="F18" s="150">
        <v>560</v>
      </c>
      <c r="G18" s="151">
        <v>741.8</v>
      </c>
    </row>
    <row r="19" spans="1:7">
      <c r="A19" s="172">
        <v>0</v>
      </c>
      <c r="B19" s="367" t="s">
        <v>16</v>
      </c>
      <c r="C19" s="367"/>
      <c r="D19" s="150">
        <v>133.1</v>
      </c>
      <c r="E19" s="151">
        <v>440.4</v>
      </c>
      <c r="F19" s="150">
        <v>195.1</v>
      </c>
      <c r="G19" s="151">
        <v>355.5</v>
      </c>
    </row>
    <row r="20" spans="1:7" ht="20.100000000000001" customHeight="1">
      <c r="B20" s="8"/>
      <c r="C20" s="8"/>
      <c r="D20" s="8"/>
      <c r="E20" s="8"/>
      <c r="F20" s="8"/>
      <c r="G20" s="8"/>
    </row>
    <row r="21" spans="1:7" ht="12.75" customHeight="1">
      <c r="A21" s="172">
        <v>1</v>
      </c>
      <c r="B21" s="318" t="s">
        <v>27</v>
      </c>
      <c r="C21" s="240"/>
      <c r="D21" s="368" t="str">
        <f>AktQuartKurz &amp; " " &amp; AktJahr</f>
        <v>Q2 2022</v>
      </c>
      <c r="E21" s="369"/>
      <c r="F21" s="368" t="str">
        <f>AktQuartKurz &amp; " " &amp; (AktJahr-1)</f>
        <v>Q2 2021</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0</v>
      </c>
      <c r="F28" s="152">
        <v>0</v>
      </c>
      <c r="G28" s="153">
        <v>0</v>
      </c>
    </row>
    <row r="29" spans="1:7">
      <c r="A29" s="172">
        <v>1</v>
      </c>
      <c r="B29" s="36" t="s">
        <v>1</v>
      </c>
      <c r="C29" s="36"/>
      <c r="D29" s="152">
        <v>0</v>
      </c>
      <c r="E29" s="153">
        <v>0</v>
      </c>
      <c r="F29" s="152">
        <v>0</v>
      </c>
      <c r="G29" s="153">
        <v>0</v>
      </c>
    </row>
    <row r="30" spans="1:7">
      <c r="A30" s="172">
        <v>1</v>
      </c>
      <c r="B30" s="36" t="s">
        <v>2</v>
      </c>
      <c r="C30" s="36"/>
      <c r="D30" s="152">
        <v>0</v>
      </c>
      <c r="E30" s="153">
        <v>0</v>
      </c>
      <c r="F30" s="152">
        <v>0</v>
      </c>
      <c r="G30" s="153">
        <v>0</v>
      </c>
    </row>
    <row r="31" spans="1:7">
      <c r="A31" s="172">
        <v>1</v>
      </c>
      <c r="B31" s="367" t="s">
        <v>24</v>
      </c>
      <c r="C31" s="367"/>
      <c r="D31" s="150">
        <v>0</v>
      </c>
      <c r="E31" s="151">
        <v>0</v>
      </c>
      <c r="F31" s="150">
        <v>0</v>
      </c>
      <c r="G31" s="151">
        <v>0</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2022</v>
      </c>
      <c r="E34" s="369"/>
      <c r="F34" s="368" t="str">
        <f>AktQuartKurz &amp; " " &amp; (AktJahr-1)</f>
        <v>Q2 2021</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2022</v>
      </c>
      <c r="E47" s="369"/>
      <c r="F47" s="368" t="str">
        <f>AktQuartKurz &amp; " " &amp; (AktJahr-1)</f>
        <v>Q2 2021</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2022</v>
      </c>
      <c r="C5" s="374"/>
      <c r="D5" s="374"/>
      <c r="E5" s="374"/>
    </row>
    <row r="6" spans="1:5" ht="12.75" customHeight="1"/>
    <row r="7" spans="1:5" ht="12.75" customHeight="1">
      <c r="A7" s="172">
        <v>0</v>
      </c>
      <c r="B7" s="324" t="s">
        <v>62</v>
      </c>
      <c r="C7" s="324"/>
      <c r="D7" s="41" t="str">
        <f>AktQuartKurz &amp; " " &amp; AktJahr</f>
        <v>Q2 2022</v>
      </c>
      <c r="E7" s="41" t="str">
        <f>AktQuartKurz &amp; " " &amp; (AktJahr-1)</f>
        <v>Q2 2021</v>
      </c>
    </row>
    <row r="8" spans="1:5" ht="12.75" customHeight="1">
      <c r="A8" s="172">
        <v>0</v>
      </c>
      <c r="B8" s="325"/>
      <c r="C8" s="325"/>
      <c r="D8" s="42" t="str">
        <f>Einheit_Waehrung</f>
        <v>Mio. €</v>
      </c>
      <c r="E8" s="42" t="str">
        <f>D8</f>
        <v>Mio. €</v>
      </c>
    </row>
    <row r="9" spans="1:5" ht="12.75" customHeight="1">
      <c r="A9" s="172">
        <v>0</v>
      </c>
      <c r="B9" s="43" t="s">
        <v>193</v>
      </c>
      <c r="C9" s="43"/>
      <c r="D9" s="154">
        <v>1872.5</v>
      </c>
      <c r="E9" s="155">
        <v>1757.6</v>
      </c>
    </row>
    <row r="10" spans="1:5" ht="12.75" customHeight="1">
      <c r="A10" s="172">
        <v>0</v>
      </c>
      <c r="B10" s="44" t="s">
        <v>202</v>
      </c>
      <c r="C10" s="44"/>
      <c r="D10" s="156">
        <v>287.60000000000002</v>
      </c>
      <c r="E10" s="157">
        <v>253.9</v>
      </c>
    </row>
    <row r="11" spans="1:5" ht="12.75" customHeight="1">
      <c r="A11" s="172">
        <v>0</v>
      </c>
      <c r="B11" s="44" t="s">
        <v>204</v>
      </c>
      <c r="C11" s="44"/>
      <c r="D11" s="156">
        <v>200.8</v>
      </c>
      <c r="E11" s="157">
        <v>207.4</v>
      </c>
    </row>
    <row r="12" spans="1:5" ht="12.75" customHeight="1">
      <c r="A12" s="172">
        <v>0</v>
      </c>
      <c r="B12" s="44" t="s">
        <v>203</v>
      </c>
      <c r="C12" s="44"/>
      <c r="D12" s="156">
        <v>57.6</v>
      </c>
      <c r="E12" s="157">
        <v>37.1</v>
      </c>
    </row>
    <row r="13" spans="1:5" ht="12.75" customHeight="1">
      <c r="A13" s="172">
        <v>0</v>
      </c>
      <c r="B13" s="45" t="s">
        <v>61</v>
      </c>
      <c r="C13" s="45"/>
      <c r="D13" s="158">
        <f>SUM(D9:D12)</f>
        <v>2418.5</v>
      </c>
      <c r="E13" s="159">
        <f>SUM(E9:E12)</f>
        <v>2256</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2022</v>
      </c>
      <c r="C17" s="374"/>
      <c r="D17" s="374"/>
      <c r="E17" s="374"/>
    </row>
    <row r="18" spans="1:5" ht="12.75" customHeight="1">
      <c r="B18"/>
      <c r="C18"/>
      <c r="D18" s="46"/>
      <c r="E18" s="46"/>
    </row>
    <row r="19" spans="1:5" ht="12.75" customHeight="1">
      <c r="A19" s="172">
        <v>1</v>
      </c>
      <c r="B19" s="324" t="s">
        <v>62</v>
      </c>
      <c r="C19" s="324"/>
      <c r="D19" s="47" t="str">
        <f>AktQuartKurz &amp; " " &amp; AktJahr</f>
        <v>Q2 2022</v>
      </c>
      <c r="E19" s="41" t="str">
        <f>AktQuartKurz &amp; " " &amp; (AktJahr-1)</f>
        <v>Q2 2021</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0</v>
      </c>
      <c r="E22" s="157">
        <v>0</v>
      </c>
    </row>
    <row r="23" spans="1:5" ht="12.75" customHeight="1">
      <c r="A23" s="172">
        <v>1</v>
      </c>
      <c r="B23" s="44" t="s">
        <v>256</v>
      </c>
      <c r="C23" s="241"/>
      <c r="D23" s="161">
        <v>0</v>
      </c>
      <c r="E23" s="162">
        <v>0</v>
      </c>
    </row>
    <row r="24" spans="1:5" ht="12.75" customHeight="1">
      <c r="A24" s="172">
        <v>1</v>
      </c>
      <c r="B24" s="45" t="s">
        <v>61</v>
      </c>
      <c r="C24" s="45"/>
      <c r="D24" s="158">
        <f>SUM(D21:D23)</f>
        <v>0</v>
      </c>
      <c r="E24" s="159">
        <f>SUM(E21:E23)</f>
        <v>0</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2022</v>
      </c>
      <c r="C29" s="374"/>
      <c r="D29" s="374"/>
      <c r="E29" s="374"/>
    </row>
    <row r="30" spans="1:5" ht="12.75" customHeight="1">
      <c r="B30"/>
      <c r="C30"/>
      <c r="D30" s="46"/>
      <c r="E30" s="46"/>
    </row>
    <row r="31" spans="1:5" ht="12.75" customHeight="1">
      <c r="A31" s="172">
        <v>2</v>
      </c>
      <c r="B31" s="324" t="s">
        <v>130</v>
      </c>
      <c r="C31" s="324"/>
      <c r="D31" s="47" t="str">
        <f>AktQuartKurz &amp; " " &amp; AktJahr</f>
        <v>Q2 2022</v>
      </c>
      <c r="E31" s="41" t="str">
        <f>AktQuartKurz &amp; " " &amp; (AktJahr-1)</f>
        <v>Q2 2021</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2022</v>
      </c>
      <c r="C41" s="374"/>
      <c r="D41" s="374"/>
      <c r="E41" s="374"/>
    </row>
    <row r="42" spans="1:5" ht="12.75" customHeight="1">
      <c r="B42"/>
      <c r="C42"/>
      <c r="D42" s="46"/>
      <c r="E42" s="46"/>
    </row>
    <row r="43" spans="1:5" ht="12.75" customHeight="1">
      <c r="A43" s="172">
        <v>3</v>
      </c>
      <c r="B43" s="324" t="s">
        <v>62</v>
      </c>
      <c r="C43" s="324"/>
      <c r="D43" s="41" t="str">
        <f>AktQuartKurz &amp; " " &amp; AktJahr</f>
        <v>Q2 2022</v>
      </c>
      <c r="E43" s="41" t="str">
        <f>AktQuartKurz &amp; " " &amp; (AktJahr-1)</f>
        <v>Q2 2021</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2022</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2022</v>
      </c>
      <c r="E16" s="163">
        <f>F16+L16</f>
        <v>2418.5</v>
      </c>
      <c r="F16" s="163">
        <f>SUM(G16:K16)</f>
        <v>2016.1</v>
      </c>
      <c r="G16" s="163">
        <f>SUM(G18,G20,G22,G24,G26,G28,G30,G32,G34,G36,G38,G40,G42,G44,G46,G48,G50,G52,G54,G56,G58,G60,G62,G64,G66,G68,G70,G72,G74,G76,G78,G80,G82,G84,G86,G88,G90)</f>
        <v>534.70000000000005</v>
      </c>
      <c r="H16" s="163">
        <f>SUM(H18,H20,H22,H24,H26,H28,H30,H32,H34,H36,H38,H40,H42,H44,H46,H48,H50,H52,H54,H56,H58,H60,H62,H64,H66,H68,H70,H72,H74,H76,H78,H80,H82,H84,H86,H88,H90)</f>
        <v>1238.8</v>
      </c>
      <c r="I16" s="163">
        <f>SUM(I18,I20,I22,I24,I26,I28,I30,I32,I34,I36,I38,I40,I42,I44,I46,I48,I50,I52,I54,I56,I58,I60,I62,I64,I66,I68,I70,I72,I74,I76,I78,I80,I82,I84,I86,I88,I90)</f>
        <v>242.6</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402.4</v>
      </c>
      <c r="M16" s="163">
        <f>SUM(M18,M20,M22,M24,M26,M28,M30,M32,M34,M36,M38,M40,M42,M44,M46,M48,M50,M52,M54,M56,M58,M60,M62,M64,M66,M68,M70,M72,M74,M76,M78,M80,M82,M84,M86,M88,M90)</f>
        <v>81.7</v>
      </c>
      <c r="N16" s="163">
        <f>SUM(N18,N20,N22,N24,N26,N28,N30,N32,N34,N36,N38,N40,N42,N44,N46,N48,N50,N52,N54,N56,N58,N60,N62,N64,N66,N68,N70,N72,N74,N76,N78,N80,N82,N84,N86,N88,N90)</f>
        <v>61.7</v>
      </c>
      <c r="O16" s="163">
        <f>SUM(O18,O20,O22,O24,O26,O28,O30,O32,O34,O36,O38,O40,O42,O44,O46,O48,O50,O52,O54,O56,O58,O60,O62,O64,O66,O68,O70,O72,O74,O76,O78,O80,O82,O84,O86,O88,O90)</f>
        <v>150</v>
      </c>
      <c r="P16" s="163">
        <f>SUM(P18,P20,P22,P24,P26,P28,P30,P32,P34,P36,P38,P40,P42,P44,P46,P48,P50,P52,P54,P56,P58,P60,P62,P64,P66,P68,P70,P72,P74,P76,P78,P80,P82,P84,P86,P88,P90)</f>
        <v>89.8</v>
      </c>
      <c r="Q16" s="163">
        <f>SUM(Q18,Q20,Q22,Q24,Q26,Q28,Q30,Q32,Q34,Q36,Q38,Q40,Q42,Q44,Q46,Q48,Q50,Q52,Q54,Q56,Q58,Q60,Q62,Q64,Q66,Q68,Q70,Q72,Q74,Q76,Q78,Q80,Q82,Q84,Q86,Q88,Q90)</f>
        <v>14.9</v>
      </c>
      <c r="R16" s="163">
        <f>SUM(R18,R20,R22,R24,R26,R28,R30,R32,R34,R36,R38,R40,R42,R44,R46,R48,R50,R52,R54,R56,R58,R60,R62,R64,R66,R68,R70,R72,R74,R76,R78,R80,R82,R84,R86,R88,R90)</f>
        <v>4.3</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2021</v>
      </c>
      <c r="E17" s="165">
        <f t="shared" ref="E17:E48" si="0">F17+L17</f>
        <v>2256</v>
      </c>
      <c r="F17" s="165">
        <f t="shared" ref="F17:F48" si="1">SUM(G17:K17)</f>
        <v>1852.5</v>
      </c>
      <c r="G17" s="165">
        <f>SUM(G19,G21,G23,G25,G27,G29,G31,G33,G35,G37,G39,G41,G43,G45,G47,G49,G51,G53,G55,G57,G59,G61,G63,G65,G67,G69,G71,G73,G75,G77,G79,G81,G83,G85,G87,G89,G91)</f>
        <v>472.6</v>
      </c>
      <c r="H17" s="165">
        <f>SUM(H19,H21,H23,H25,H27,H29,H31,H33,H35,H37,H39,H41,H43,H45,H47,H49,H51,H53,H55,H57,H59,H61,H63,H65,H67,H69,H71,H73,H75,H77,H79,H81,H83,H85,H87,H89,H91)</f>
        <v>1159.8</v>
      </c>
      <c r="I17" s="165">
        <f>SUM(I19,I21,I23,I25,I27,I29,I31,I33,I35,I37,I39,I41,I43,I45,I47,I49,I51,I53,I55,I57,I59,I61,I63,I65,I67,I69,I71,I73,I75,I77,I79,I81,I83,I85,I87,I89,I91)</f>
        <v>220.1</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403.49999999999994</v>
      </c>
      <c r="M17" s="165">
        <f>SUM(M19,M21,M23,M25,M27,M29,M31,M33,M35,M37,M39,M41,M43,M45,M47,M49,M51,M53,M55,M57,M59,M61,M63,M65,M67,M69,M71,M73,M75,M77,M79,M81,M83,M85,M87,M89,M91)</f>
        <v>74.7</v>
      </c>
      <c r="N17" s="165">
        <f>SUM(N19,N21,N23,N25,N27,N29,N31,N33,N35,N37,N39,N41,N43,N45,N47,N49,N51,N53,N55,N57,N59,N61,N63,N65,N67,N69,N71,N73,N75,N77,N79,N81,N83,N85,N87,N89,N91)</f>
        <v>70.3</v>
      </c>
      <c r="O17" s="165">
        <f>SUM(O19,O21,O23,O25,O27,O29,O31,O33,O35,O37,O39,O41,O43,O45,O47,O49,O51,O53,O55,O57,O59,O61,O63,O65,O67,O69,O71,O73,O75,O77,O79,O81,O83,O85,O87,O89,O91)</f>
        <v>152.80000000000001</v>
      </c>
      <c r="P17" s="165">
        <f>SUM(P19,P21,P23,P25,P27,P29,P31,P33,P35,P37,P39,P41,P43,P45,P47,P49,P51,P53,P55,P57,P59,P61,P63,P65,P67,P69,P71,P73,P75,P77,P79,P81,P83,P85,P87,P89,P91)</f>
        <v>85.6</v>
      </c>
      <c r="Q17" s="165">
        <f>SUM(Q19,Q21,Q23,Q25,Q27,Q29,Q31,Q33,Q35,Q37,Q39,Q41,Q43,Q45,Q47,Q49,Q51,Q53,Q55,Q57,Q59,Q61,Q63,Q65,Q67,Q69,Q71,Q73,Q75,Q77,Q79,Q81,Q83,Q85,Q87,Q89,Q91)</f>
        <v>14.9</v>
      </c>
      <c r="R17" s="165">
        <f>SUM(R19,R21,R23,R25,R27,R29,R31,R33,R35,R37,R39,R41,R43,R45,R47,R49,R51,R53,R55,R57,R59,R61,R63,R65,R67,R69,R71,R73,R75,R77,R79,R81,R83,R85,R87,R89,R91)</f>
        <v>5.2</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2022</v>
      </c>
      <c r="E18" s="163">
        <f t="shared" si="0"/>
        <v>2418.5</v>
      </c>
      <c r="F18" s="163">
        <f t="shared" si="1"/>
        <v>2016.1</v>
      </c>
      <c r="G18" s="163">
        <v>534.70000000000005</v>
      </c>
      <c r="H18" s="163">
        <v>1238.8</v>
      </c>
      <c r="I18" s="163">
        <v>242.6</v>
      </c>
      <c r="J18" s="163">
        <v>0</v>
      </c>
      <c r="K18" s="163">
        <v>0</v>
      </c>
      <c r="L18" s="163">
        <f t="shared" si="2"/>
        <v>402.4</v>
      </c>
      <c r="M18" s="163">
        <v>81.7</v>
      </c>
      <c r="N18" s="163">
        <v>61.7</v>
      </c>
      <c r="O18" s="163">
        <v>150</v>
      </c>
      <c r="P18" s="163">
        <v>89.8</v>
      </c>
      <c r="Q18" s="163">
        <v>14.9</v>
      </c>
      <c r="R18" s="163">
        <v>4.3</v>
      </c>
      <c r="S18" s="164">
        <v>0</v>
      </c>
      <c r="T18" s="163">
        <v>0</v>
      </c>
    </row>
    <row r="19" spans="2:20">
      <c r="C19" s="77"/>
      <c r="D19" s="77" t="str">
        <f>$D$17</f>
        <v>Jahr 2021</v>
      </c>
      <c r="E19" s="165">
        <f t="shared" si="0"/>
        <v>2256</v>
      </c>
      <c r="F19" s="165">
        <f t="shared" si="1"/>
        <v>1852.5</v>
      </c>
      <c r="G19" s="165">
        <v>472.6</v>
      </c>
      <c r="H19" s="165">
        <v>1159.8</v>
      </c>
      <c r="I19" s="165">
        <v>220.1</v>
      </c>
      <c r="J19" s="165">
        <v>0</v>
      </c>
      <c r="K19" s="165">
        <v>0</v>
      </c>
      <c r="L19" s="165">
        <f t="shared" si="2"/>
        <v>403.49999999999994</v>
      </c>
      <c r="M19" s="165">
        <v>74.7</v>
      </c>
      <c r="N19" s="165">
        <v>70.3</v>
      </c>
      <c r="O19" s="165">
        <v>152.80000000000001</v>
      </c>
      <c r="P19" s="165">
        <v>85.6</v>
      </c>
      <c r="Q19" s="165">
        <v>14.9</v>
      </c>
      <c r="R19" s="165">
        <v>5.2</v>
      </c>
      <c r="S19" s="166">
        <v>0</v>
      </c>
      <c r="T19" s="165">
        <v>0</v>
      </c>
    </row>
    <row r="20" spans="2:20">
      <c r="B20" s="62" t="s">
        <v>96</v>
      </c>
      <c r="C20" s="60" t="s">
        <v>6</v>
      </c>
      <c r="D20" s="37" t="str">
        <f>$D$16</f>
        <v>Jahr 2022</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2021</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2022</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2021</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2022</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2021</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2022</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2021</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2022</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2021</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2022</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2021</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2022</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2021</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2022</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2021</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2022</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2021</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2022</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2021</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2022</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2021</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2022</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2021</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2022</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2021</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2022</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2021</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2022</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2021</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2022</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2021</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2022</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2021</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2022</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2021</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2022</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2021</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2022</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2021</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2022</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2021</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2022</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2021</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2022</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2021</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2022</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2021</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2022</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2021</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2022</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2021</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2022</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2021</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2022</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2021</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2022</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2021</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2022</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2021</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2022</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2021</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2022</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2021</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2022</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2021</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2022</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2021</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2022</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2021</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2022</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2021</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2022</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2022</v>
      </c>
      <c r="E12" s="187">
        <f>SUM(G12:N12)</f>
        <v>0</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2021</v>
      </c>
      <c r="E13" s="189">
        <f t="shared" ref="E13:E76" si="0">SUM(G13:N13)</f>
        <v>0</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2022</v>
      </c>
      <c r="E14" s="187">
        <f t="shared" si="0"/>
        <v>0</v>
      </c>
      <c r="F14" s="289"/>
      <c r="G14" s="163">
        <v>0</v>
      </c>
      <c r="H14" s="163">
        <v>0</v>
      </c>
      <c r="I14" s="163">
        <v>0</v>
      </c>
      <c r="J14" s="308">
        <v>0</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2021</v>
      </c>
      <c r="E15" s="189">
        <f t="shared" si="0"/>
        <v>0</v>
      </c>
      <c r="F15" s="290"/>
      <c r="G15" s="167">
        <v>0</v>
      </c>
      <c r="H15" s="167">
        <v>0</v>
      </c>
      <c r="I15" s="167">
        <v>0</v>
      </c>
      <c r="J15" s="309">
        <v>0</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2022</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2021</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2022</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2021</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2022</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2021</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2022</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2021</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2022</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2021</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2022</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2021</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2022</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2021</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2022</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2021</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2022</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2021</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2022</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2021</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2022</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2021</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2022</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2021</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2022</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2021</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2022</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2021</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2022</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2021</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2022</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2021</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2022</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2021</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2022</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2021</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2022</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2021</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2022</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2021</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2022</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2021</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2022</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2021</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2022</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2021</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2022</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2021</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2022</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2021</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2022</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2021</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2022</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2021</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2022</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2021</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2022</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2021</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2022</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2021</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2022</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2021</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2022</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2021</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2022</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2021</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2022</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2021</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2022</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2021</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2022</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2021</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2022</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2022</v>
      </c>
      <c r="E12" s="163">
        <f t="shared" ref="E12:E17" si="0">SUM(F12:G12)</f>
        <v>0</v>
      </c>
      <c r="F12" s="163">
        <v>0</v>
      </c>
      <c r="G12" s="163">
        <v>0</v>
      </c>
      <c r="H12" s="163">
        <v>0</v>
      </c>
      <c r="I12" s="163">
        <v>0</v>
      </c>
    </row>
    <row r="13" spans="2:13" ht="12.75" customHeight="1">
      <c r="C13" s="45"/>
      <c r="D13" s="44" t="str">
        <f>"Jahr " &amp; (AktJahr-1)</f>
        <v>Jahr 2021</v>
      </c>
      <c r="E13" s="167">
        <f t="shared" si="0"/>
        <v>0</v>
      </c>
      <c r="F13" s="167">
        <v>0</v>
      </c>
      <c r="G13" s="167">
        <v>0</v>
      </c>
      <c r="H13" s="167">
        <v>0</v>
      </c>
      <c r="I13" s="167">
        <v>0</v>
      </c>
    </row>
    <row r="14" spans="2:13" ht="12.75" customHeight="1">
      <c r="B14" s="61" t="s">
        <v>84</v>
      </c>
      <c r="C14" s="60" t="s">
        <v>82</v>
      </c>
      <c r="D14" s="37" t="str">
        <f>$D$12</f>
        <v>Jahr 2022</v>
      </c>
      <c r="E14" s="163">
        <f t="shared" si="0"/>
        <v>0</v>
      </c>
      <c r="F14" s="163">
        <v>0</v>
      </c>
      <c r="G14" s="163">
        <v>0</v>
      </c>
      <c r="H14" s="296"/>
      <c r="I14" s="296"/>
    </row>
    <row r="15" spans="2:13" ht="12.75" customHeight="1">
      <c r="C15" s="45"/>
      <c r="D15" s="44" t="str">
        <f>$D$13</f>
        <v>Jahr 2021</v>
      </c>
      <c r="E15" s="167">
        <f t="shared" si="0"/>
        <v>0</v>
      </c>
      <c r="F15" s="167">
        <v>0</v>
      </c>
      <c r="G15" s="167">
        <v>0</v>
      </c>
      <c r="H15" s="296"/>
      <c r="I15" s="296"/>
    </row>
    <row r="16" spans="2:13" ht="12.75" customHeight="1">
      <c r="B16" s="61" t="s">
        <v>95</v>
      </c>
      <c r="C16" s="60" t="s">
        <v>80</v>
      </c>
      <c r="D16" s="37" t="str">
        <f>$D$12</f>
        <v>Jahr 2022</v>
      </c>
      <c r="E16" s="163">
        <f t="shared" si="0"/>
        <v>0</v>
      </c>
      <c r="F16" s="163">
        <v>0</v>
      </c>
      <c r="G16" s="163">
        <v>0</v>
      </c>
      <c r="H16" s="296"/>
      <c r="I16" s="296"/>
    </row>
    <row r="17" spans="3:9" ht="12.75" customHeight="1">
      <c r="C17" s="45"/>
      <c r="D17" s="44" t="str">
        <f>$D$13</f>
        <v>Jahr 2021</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2022</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2022</v>
      </c>
      <c r="E12" s="163">
        <v>0</v>
      </c>
      <c r="F12" s="297">
        <v>0</v>
      </c>
      <c r="G12" s="297">
        <v>0</v>
      </c>
    </row>
    <row r="13" spans="2:11" ht="12.75" customHeight="1">
      <c r="C13" s="45"/>
      <c r="D13" s="44" t="str">
        <f>"Jahr " &amp; (AktJahr-1)</f>
        <v>Jahr 2021</v>
      </c>
      <c r="E13" s="167">
        <v>0</v>
      </c>
      <c r="F13" s="298">
        <v>0</v>
      </c>
      <c r="G13" s="298">
        <v>0</v>
      </c>
    </row>
    <row r="14" spans="2:11" ht="12.75" customHeight="1">
      <c r="B14" s="61" t="s">
        <v>84</v>
      </c>
      <c r="C14" s="60" t="s">
        <v>82</v>
      </c>
      <c r="D14" s="37" t="str">
        <f>$D$12</f>
        <v>Jahr 2022</v>
      </c>
      <c r="E14" s="163">
        <v>0</v>
      </c>
      <c r="F14" s="296"/>
      <c r="G14" s="296"/>
    </row>
    <row r="15" spans="2:11" ht="12.75" customHeight="1">
      <c r="C15" s="45"/>
      <c r="D15" s="44" t="str">
        <f>$D$13</f>
        <v>Jahr 2021</v>
      </c>
      <c r="E15" s="167">
        <v>0</v>
      </c>
      <c r="F15" s="296"/>
      <c r="G15" s="296"/>
    </row>
    <row r="16" spans="2:11" ht="12.75" customHeight="1">
      <c r="B16" s="61" t="s">
        <v>95</v>
      </c>
      <c r="C16" s="60" t="s">
        <v>80</v>
      </c>
      <c r="D16" s="37" t="str">
        <f>$D$12</f>
        <v>Jahr 2022</v>
      </c>
      <c r="E16" s="163">
        <v>0</v>
      </c>
      <c r="F16" s="296"/>
      <c r="G16" s="296"/>
    </row>
    <row r="17" spans="3:7" ht="12.75" customHeight="1">
      <c r="C17" s="45"/>
      <c r="D17" s="44" t="str">
        <f>$D$13</f>
        <v>Jahr 2021</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2022</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2022</v>
      </c>
      <c r="E13" s="187">
        <f>SUM(E15,E17,E19,E21,E23,E25,E27,E29,E31,E33,E35,E37,E39,E41,E43,E45,E47,E49,E51,E53,E55,E57,E59,E61,E63,E65,E67,E69,E71,E73,E75,E77,E79,E81,E83,E85,E87)</f>
        <v>120</v>
      </c>
      <c r="F13" s="163">
        <f>SUM(F15,F17,F19,F21,F23,F25,F27,F29,F31,F33,F35,F37,F39,F41,F43,F45,F47,F49,F51,F53,F55,F57,F59,F61,F63,F65,F67,F69,F71,F73,F75,F77,F79,F81,F83,F85,F87)</f>
        <v>0</v>
      </c>
      <c r="G13" s="163">
        <f>SUM(G15,G17,G19,G21,G23,G25,G27,G29,G31,G33,G35,G37,G39,G41,G43,G45,G47,G49,G51,G53,G55,G57,G59,G61,G63,G65,G67,G69,G71,G73,G75,G77,G79,G81,G83,G85,G87)</f>
        <v>120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2021</v>
      </c>
      <c r="E14" s="189">
        <f>SUM(E16,E18,E20,E22,E24,E26,E28,E30,E32,E34,E36,E38,E40,E42,E44,E46,E48,E50,E52,E54,E56,E58,E60,E62,E64,E66,E68,E70,E72,E74,E76,E78,E80,E82,E84,E86,E88)</f>
        <v>120</v>
      </c>
      <c r="F14" s="167">
        <f>SUM(F16,F18,F20,F22,F24,F26,F28,F30,F32,F34,F36,F38,F40,F42,F44,F46,F48,F50,F52,F54,F56,F58,F60,F62,F64,F66,F68,F70,F72,F74,F76,F78,F80,F82,F84,F86,F88)</f>
        <v>0</v>
      </c>
      <c r="G14" s="167">
        <f>SUM(G16,G18,G20,G22,G24,G26,G28,G30,G32,G34,G36,G38,G40,G42,G44,G46,G48,G50,G52,G54,G56,G58,G60,G62,G64,G66,G68,G70,G72,G74,G76,G78,G80,G82,G84,G86,G88)</f>
        <v>120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2022</v>
      </c>
      <c r="E15" s="187">
        <v>120</v>
      </c>
      <c r="F15" s="163">
        <v>0</v>
      </c>
      <c r="G15" s="163">
        <v>120</v>
      </c>
      <c r="H15" s="163">
        <v>0</v>
      </c>
      <c r="I15" s="188">
        <v>0</v>
      </c>
    </row>
    <row r="16" spans="2:9" s="141" customFormat="1">
      <c r="B16" s="231"/>
      <c r="C16" s="44"/>
      <c r="D16" s="44" t="str">
        <f>$D$14</f>
        <v>Jahr 2021</v>
      </c>
      <c r="E16" s="189">
        <v>120</v>
      </c>
      <c r="F16" s="167">
        <v>0</v>
      </c>
      <c r="G16" s="167">
        <v>120</v>
      </c>
      <c r="H16" s="167">
        <v>0</v>
      </c>
      <c r="I16" s="190">
        <v>0</v>
      </c>
    </row>
    <row r="17" spans="2:9">
      <c r="B17" s="232" t="s">
        <v>96</v>
      </c>
      <c r="C17" s="60" t="s">
        <v>6</v>
      </c>
      <c r="D17" s="37" t="str">
        <f>$D$13</f>
        <v>Jahr 2022</v>
      </c>
      <c r="E17" s="187">
        <v>0</v>
      </c>
      <c r="F17" s="163">
        <v>0</v>
      </c>
      <c r="G17" s="163">
        <v>0</v>
      </c>
      <c r="H17" s="163">
        <v>0</v>
      </c>
      <c r="I17" s="188">
        <v>0</v>
      </c>
    </row>
    <row r="18" spans="2:9" s="141" customFormat="1">
      <c r="B18" s="231"/>
      <c r="C18" s="44"/>
      <c r="D18" s="44" t="str">
        <f>$D$14</f>
        <v>Jahr 2021</v>
      </c>
      <c r="E18" s="189">
        <v>0</v>
      </c>
      <c r="F18" s="167">
        <v>0</v>
      </c>
      <c r="G18" s="167">
        <v>0</v>
      </c>
      <c r="H18" s="167">
        <v>0</v>
      </c>
      <c r="I18" s="190">
        <v>0</v>
      </c>
    </row>
    <row r="19" spans="2:9">
      <c r="B19" s="232" t="s">
        <v>102</v>
      </c>
      <c r="C19" s="60" t="s">
        <v>7</v>
      </c>
      <c r="D19" s="37" t="str">
        <f>$D$13</f>
        <v>Jahr 2022</v>
      </c>
      <c r="E19" s="187">
        <v>0</v>
      </c>
      <c r="F19" s="163">
        <v>0</v>
      </c>
      <c r="G19" s="163">
        <v>0</v>
      </c>
      <c r="H19" s="163">
        <v>0</v>
      </c>
      <c r="I19" s="188">
        <v>0</v>
      </c>
    </row>
    <row r="20" spans="2:9" s="141" customFormat="1">
      <c r="B20" s="231"/>
      <c r="C20" s="44"/>
      <c r="D20" s="44" t="str">
        <f>$D$14</f>
        <v>Jahr 2021</v>
      </c>
      <c r="E20" s="189">
        <v>0</v>
      </c>
      <c r="F20" s="167">
        <v>0</v>
      </c>
      <c r="G20" s="167">
        <v>0</v>
      </c>
      <c r="H20" s="167">
        <v>0</v>
      </c>
      <c r="I20" s="190">
        <v>0</v>
      </c>
    </row>
    <row r="21" spans="2:9">
      <c r="B21" s="232" t="s">
        <v>103</v>
      </c>
      <c r="C21" s="60" t="s">
        <v>8</v>
      </c>
      <c r="D21" s="37" t="str">
        <f>$D$13</f>
        <v>Jahr 2022</v>
      </c>
      <c r="E21" s="187">
        <v>0</v>
      </c>
      <c r="F21" s="163">
        <v>0</v>
      </c>
      <c r="G21" s="163">
        <v>0</v>
      </c>
      <c r="H21" s="163">
        <v>0</v>
      </c>
      <c r="I21" s="188">
        <v>0</v>
      </c>
    </row>
    <row r="22" spans="2:9" s="141" customFormat="1">
      <c r="B22" s="231"/>
      <c r="C22" s="44"/>
      <c r="D22" s="44" t="str">
        <f>$D$14</f>
        <v>Jahr 2021</v>
      </c>
      <c r="E22" s="189">
        <v>0</v>
      </c>
      <c r="F22" s="167">
        <v>0</v>
      </c>
      <c r="G22" s="167">
        <v>0</v>
      </c>
      <c r="H22" s="167">
        <v>0</v>
      </c>
      <c r="I22" s="190">
        <v>0</v>
      </c>
    </row>
    <row r="23" spans="2:9">
      <c r="B23" s="232" t="s">
        <v>104</v>
      </c>
      <c r="C23" s="60" t="s">
        <v>9</v>
      </c>
      <c r="D23" s="37" t="str">
        <f>$D$13</f>
        <v>Jahr 2022</v>
      </c>
      <c r="E23" s="187">
        <v>0</v>
      </c>
      <c r="F23" s="163">
        <v>0</v>
      </c>
      <c r="G23" s="163">
        <v>0</v>
      </c>
      <c r="H23" s="163">
        <v>0</v>
      </c>
      <c r="I23" s="188">
        <v>0</v>
      </c>
    </row>
    <row r="24" spans="2:9" s="141" customFormat="1">
      <c r="B24" s="231"/>
      <c r="C24" s="44"/>
      <c r="D24" s="44" t="str">
        <f>$D$14</f>
        <v>Jahr 2021</v>
      </c>
      <c r="E24" s="189">
        <v>0</v>
      </c>
      <c r="F24" s="167">
        <v>0</v>
      </c>
      <c r="G24" s="167">
        <v>0</v>
      </c>
      <c r="H24" s="167">
        <v>0</v>
      </c>
      <c r="I24" s="190">
        <v>0</v>
      </c>
    </row>
    <row r="25" spans="2:9">
      <c r="B25" s="232" t="s">
        <v>85</v>
      </c>
      <c r="C25" s="60" t="s">
        <v>10</v>
      </c>
      <c r="D25" s="37" t="str">
        <f>$D$13</f>
        <v>Jahr 2022</v>
      </c>
      <c r="E25" s="187">
        <v>0</v>
      </c>
      <c r="F25" s="163">
        <v>0</v>
      </c>
      <c r="G25" s="163">
        <v>0</v>
      </c>
      <c r="H25" s="163">
        <v>0</v>
      </c>
      <c r="I25" s="188">
        <v>0</v>
      </c>
    </row>
    <row r="26" spans="2:9" s="141" customFormat="1">
      <c r="B26" s="231"/>
      <c r="C26" s="44"/>
      <c r="D26" s="44" t="str">
        <f>$D$14</f>
        <v>Jahr 2021</v>
      </c>
      <c r="E26" s="189">
        <v>0</v>
      </c>
      <c r="F26" s="167">
        <v>0</v>
      </c>
      <c r="G26" s="167">
        <v>0</v>
      </c>
      <c r="H26" s="167">
        <v>0</v>
      </c>
      <c r="I26" s="190">
        <v>0</v>
      </c>
    </row>
    <row r="27" spans="2:9">
      <c r="B27" s="231" t="s">
        <v>86</v>
      </c>
      <c r="C27" s="60" t="s">
        <v>11</v>
      </c>
      <c r="D27" s="37" t="str">
        <f>$D$13</f>
        <v>Jahr 2022</v>
      </c>
      <c r="E27" s="187">
        <v>0</v>
      </c>
      <c r="F27" s="163">
        <v>0</v>
      </c>
      <c r="G27" s="163">
        <v>0</v>
      </c>
      <c r="H27" s="163">
        <v>0</v>
      </c>
      <c r="I27" s="188">
        <v>0</v>
      </c>
    </row>
    <row r="28" spans="2:9" s="141" customFormat="1">
      <c r="B28" s="231"/>
      <c r="C28" s="44"/>
      <c r="D28" s="44" t="str">
        <f>$D$14</f>
        <v>Jahr 2021</v>
      </c>
      <c r="E28" s="189">
        <v>0</v>
      </c>
      <c r="F28" s="167">
        <v>0</v>
      </c>
      <c r="G28" s="167">
        <v>0</v>
      </c>
      <c r="H28" s="167">
        <v>0</v>
      </c>
      <c r="I28" s="190">
        <v>0</v>
      </c>
    </row>
    <row r="29" spans="2:9">
      <c r="B29" s="231" t="s">
        <v>97</v>
      </c>
      <c r="C29" s="60" t="s">
        <v>12</v>
      </c>
      <c r="D29" s="37" t="str">
        <f>$D$13</f>
        <v>Jahr 2022</v>
      </c>
      <c r="E29" s="187">
        <v>0</v>
      </c>
      <c r="F29" s="163">
        <v>0</v>
      </c>
      <c r="G29" s="163">
        <v>0</v>
      </c>
      <c r="H29" s="163">
        <v>0</v>
      </c>
      <c r="I29" s="188">
        <v>0</v>
      </c>
    </row>
    <row r="30" spans="2:9" s="141" customFormat="1">
      <c r="B30" s="231"/>
      <c r="C30" s="44"/>
      <c r="D30" s="44" t="str">
        <f>$D$14</f>
        <v>Jahr 2021</v>
      </c>
      <c r="E30" s="189">
        <v>0</v>
      </c>
      <c r="F30" s="167">
        <v>0</v>
      </c>
      <c r="G30" s="167">
        <v>0</v>
      </c>
      <c r="H30" s="167">
        <v>0</v>
      </c>
      <c r="I30" s="190">
        <v>0</v>
      </c>
    </row>
    <row r="31" spans="2:9">
      <c r="B31" s="231" t="s">
        <v>87</v>
      </c>
      <c r="C31" s="60" t="s">
        <v>13</v>
      </c>
      <c r="D31" s="37" t="str">
        <f>$D$13</f>
        <v>Jahr 2022</v>
      </c>
      <c r="E31" s="187">
        <v>0</v>
      </c>
      <c r="F31" s="163">
        <v>0</v>
      </c>
      <c r="G31" s="163">
        <v>0</v>
      </c>
      <c r="H31" s="163">
        <v>0</v>
      </c>
      <c r="I31" s="188">
        <v>0</v>
      </c>
    </row>
    <row r="32" spans="2:9" s="141" customFormat="1">
      <c r="B32" s="231"/>
      <c r="C32" s="44"/>
      <c r="D32" s="44" t="str">
        <f>$D$14</f>
        <v>Jahr 2021</v>
      </c>
      <c r="E32" s="189">
        <v>0</v>
      </c>
      <c r="F32" s="167">
        <v>0</v>
      </c>
      <c r="G32" s="167">
        <v>0</v>
      </c>
      <c r="H32" s="167">
        <v>0</v>
      </c>
      <c r="I32" s="190">
        <v>0</v>
      </c>
    </row>
    <row r="33" spans="2:9">
      <c r="B33" s="231" t="s">
        <v>88</v>
      </c>
      <c r="C33" s="60" t="s">
        <v>14</v>
      </c>
      <c r="D33" s="37" t="str">
        <f>$D$13</f>
        <v>Jahr 2022</v>
      </c>
      <c r="E33" s="187">
        <v>0</v>
      </c>
      <c r="F33" s="163">
        <v>0</v>
      </c>
      <c r="G33" s="163">
        <v>0</v>
      </c>
      <c r="H33" s="163">
        <v>0</v>
      </c>
      <c r="I33" s="188">
        <v>0</v>
      </c>
    </row>
    <row r="34" spans="2:9" s="141" customFormat="1">
      <c r="B34" s="231"/>
      <c r="C34" s="44"/>
      <c r="D34" s="44" t="str">
        <f>$D$14</f>
        <v>Jahr 2021</v>
      </c>
      <c r="E34" s="189">
        <v>0</v>
      </c>
      <c r="F34" s="167">
        <v>0</v>
      </c>
      <c r="G34" s="167">
        <v>0</v>
      </c>
      <c r="H34" s="167">
        <v>0</v>
      </c>
      <c r="I34" s="190">
        <v>0</v>
      </c>
    </row>
    <row r="35" spans="2:9">
      <c r="B35" s="231" t="s">
        <v>98</v>
      </c>
      <c r="C35" s="60" t="s">
        <v>32</v>
      </c>
      <c r="D35" s="37" t="str">
        <f>$D$13</f>
        <v>Jahr 2022</v>
      </c>
      <c r="E35" s="187">
        <v>0</v>
      </c>
      <c r="F35" s="163">
        <v>0</v>
      </c>
      <c r="G35" s="163">
        <v>0</v>
      </c>
      <c r="H35" s="163">
        <v>0</v>
      </c>
      <c r="I35" s="188">
        <v>0</v>
      </c>
    </row>
    <row r="36" spans="2:9" s="141" customFormat="1">
      <c r="B36" s="231"/>
      <c r="C36" s="44"/>
      <c r="D36" s="44" t="str">
        <f>$D$14</f>
        <v>Jahr 2021</v>
      </c>
      <c r="E36" s="189">
        <v>0</v>
      </c>
      <c r="F36" s="167">
        <v>0</v>
      </c>
      <c r="G36" s="167">
        <v>0</v>
      </c>
      <c r="H36" s="167">
        <v>0</v>
      </c>
      <c r="I36" s="190">
        <v>0</v>
      </c>
    </row>
    <row r="37" spans="2:9">
      <c r="B37" s="231" t="s">
        <v>105</v>
      </c>
      <c r="C37" s="60" t="s">
        <v>33</v>
      </c>
      <c r="D37" s="37" t="str">
        <f>$D$13</f>
        <v>Jahr 2022</v>
      </c>
      <c r="E37" s="187">
        <v>0</v>
      </c>
      <c r="F37" s="163">
        <v>0</v>
      </c>
      <c r="G37" s="163">
        <v>0</v>
      </c>
      <c r="H37" s="163">
        <v>0</v>
      </c>
      <c r="I37" s="188">
        <v>0</v>
      </c>
    </row>
    <row r="38" spans="2:9" s="141" customFormat="1">
      <c r="B38" s="231"/>
      <c r="C38" s="44"/>
      <c r="D38" s="44" t="str">
        <f>$D$14</f>
        <v>Jahr 2021</v>
      </c>
      <c r="E38" s="189">
        <v>0</v>
      </c>
      <c r="F38" s="167">
        <v>0</v>
      </c>
      <c r="G38" s="167">
        <v>0</v>
      </c>
      <c r="H38" s="167">
        <v>0</v>
      </c>
      <c r="I38" s="190">
        <v>0</v>
      </c>
    </row>
    <row r="39" spans="2:9">
      <c r="B39" s="231" t="s">
        <v>106</v>
      </c>
      <c r="C39" s="60" t="s">
        <v>34</v>
      </c>
      <c r="D39" s="37" t="str">
        <f>$D$13</f>
        <v>Jahr 2022</v>
      </c>
      <c r="E39" s="187">
        <v>0</v>
      </c>
      <c r="F39" s="163">
        <v>0</v>
      </c>
      <c r="G39" s="163">
        <v>0</v>
      </c>
      <c r="H39" s="163">
        <v>0</v>
      </c>
      <c r="I39" s="188">
        <v>0</v>
      </c>
    </row>
    <row r="40" spans="2:9" s="141" customFormat="1">
      <c r="B40" s="231"/>
      <c r="C40" s="44"/>
      <c r="D40" s="44" t="str">
        <f>$D$14</f>
        <v>Jahr 2021</v>
      </c>
      <c r="E40" s="189">
        <v>0</v>
      </c>
      <c r="F40" s="167">
        <v>0</v>
      </c>
      <c r="G40" s="167">
        <v>0</v>
      </c>
      <c r="H40" s="167">
        <v>0</v>
      </c>
      <c r="I40" s="190">
        <v>0</v>
      </c>
    </row>
    <row r="41" spans="2:9">
      <c r="B41" s="231" t="s">
        <v>107</v>
      </c>
      <c r="C41" s="60" t="s">
        <v>35</v>
      </c>
      <c r="D41" s="37" t="str">
        <f>$D$13</f>
        <v>Jahr 2022</v>
      </c>
      <c r="E41" s="187">
        <v>0</v>
      </c>
      <c r="F41" s="163">
        <v>0</v>
      </c>
      <c r="G41" s="163">
        <v>0</v>
      </c>
      <c r="H41" s="163">
        <v>0</v>
      </c>
      <c r="I41" s="188">
        <v>0</v>
      </c>
    </row>
    <row r="42" spans="2:9" s="141" customFormat="1">
      <c r="B42" s="231"/>
      <c r="C42" s="44"/>
      <c r="D42" s="44" t="str">
        <f>$D$14</f>
        <v>Jahr 2021</v>
      </c>
      <c r="E42" s="189">
        <v>0</v>
      </c>
      <c r="F42" s="167">
        <v>0</v>
      </c>
      <c r="G42" s="167">
        <v>0</v>
      </c>
      <c r="H42" s="167">
        <v>0</v>
      </c>
      <c r="I42" s="190">
        <v>0</v>
      </c>
    </row>
    <row r="43" spans="2:9">
      <c r="B43" s="231" t="s">
        <v>99</v>
      </c>
      <c r="C43" s="60" t="s">
        <v>36</v>
      </c>
      <c r="D43" s="37" t="str">
        <f>$D$13</f>
        <v>Jahr 2022</v>
      </c>
      <c r="E43" s="187">
        <v>0</v>
      </c>
      <c r="F43" s="163">
        <v>0</v>
      </c>
      <c r="G43" s="163">
        <v>0</v>
      </c>
      <c r="H43" s="163">
        <v>0</v>
      </c>
      <c r="I43" s="188">
        <v>0</v>
      </c>
    </row>
    <row r="44" spans="2:9" s="141" customFormat="1">
      <c r="B44" s="231"/>
      <c r="C44" s="44"/>
      <c r="D44" s="44" t="str">
        <f>$D$14</f>
        <v>Jahr 2021</v>
      </c>
      <c r="E44" s="189">
        <v>0</v>
      </c>
      <c r="F44" s="167">
        <v>0</v>
      </c>
      <c r="G44" s="167">
        <v>0</v>
      </c>
      <c r="H44" s="167">
        <v>0</v>
      </c>
      <c r="I44" s="190">
        <v>0</v>
      </c>
    </row>
    <row r="45" spans="2:9">
      <c r="B45" s="231" t="s">
        <v>90</v>
      </c>
      <c r="C45" s="60" t="s">
        <v>37</v>
      </c>
      <c r="D45" s="37" t="str">
        <f>$D$13</f>
        <v>Jahr 2022</v>
      </c>
      <c r="E45" s="187">
        <v>0</v>
      </c>
      <c r="F45" s="163">
        <v>0</v>
      </c>
      <c r="G45" s="163">
        <v>0</v>
      </c>
      <c r="H45" s="163">
        <v>0</v>
      </c>
      <c r="I45" s="188">
        <v>0</v>
      </c>
    </row>
    <row r="46" spans="2:9" s="141" customFormat="1">
      <c r="B46" s="231"/>
      <c r="C46" s="44"/>
      <c r="D46" s="44" t="str">
        <f>$D$14</f>
        <v>Jahr 2021</v>
      </c>
      <c r="E46" s="189">
        <v>0</v>
      </c>
      <c r="F46" s="167">
        <v>0</v>
      </c>
      <c r="G46" s="167">
        <v>0</v>
      </c>
      <c r="H46" s="167">
        <v>0</v>
      </c>
      <c r="I46" s="190">
        <v>0</v>
      </c>
    </row>
    <row r="47" spans="2:9">
      <c r="B47" s="231" t="s">
        <v>108</v>
      </c>
      <c r="C47" s="60" t="s">
        <v>38</v>
      </c>
      <c r="D47" s="37" t="str">
        <f>$D$13</f>
        <v>Jahr 2022</v>
      </c>
      <c r="E47" s="187">
        <v>0</v>
      </c>
      <c r="F47" s="163">
        <v>0</v>
      </c>
      <c r="G47" s="163">
        <v>0</v>
      </c>
      <c r="H47" s="163">
        <v>0</v>
      </c>
      <c r="I47" s="188">
        <v>0</v>
      </c>
    </row>
    <row r="48" spans="2:9" s="141" customFormat="1">
      <c r="B48" s="231"/>
      <c r="C48" s="44"/>
      <c r="D48" s="44" t="str">
        <f>$D$14</f>
        <v>Jahr 2021</v>
      </c>
      <c r="E48" s="189">
        <v>0</v>
      </c>
      <c r="F48" s="167">
        <v>0</v>
      </c>
      <c r="G48" s="167">
        <v>0</v>
      </c>
      <c r="H48" s="167">
        <v>0</v>
      </c>
      <c r="I48" s="190">
        <v>0</v>
      </c>
    </row>
    <row r="49" spans="2:9">
      <c r="B49" s="231" t="s">
        <v>109</v>
      </c>
      <c r="C49" s="60" t="s">
        <v>39</v>
      </c>
      <c r="D49" s="37" t="str">
        <f>$D$13</f>
        <v>Jahr 2022</v>
      </c>
      <c r="E49" s="187">
        <v>0</v>
      </c>
      <c r="F49" s="163">
        <v>0</v>
      </c>
      <c r="G49" s="163">
        <v>0</v>
      </c>
      <c r="H49" s="163">
        <v>0</v>
      </c>
      <c r="I49" s="188">
        <v>0</v>
      </c>
    </row>
    <row r="50" spans="2:9" s="141" customFormat="1">
      <c r="B50" s="231"/>
      <c r="C50" s="44"/>
      <c r="D50" s="44" t="str">
        <f>$D$14</f>
        <v>Jahr 2021</v>
      </c>
      <c r="E50" s="189">
        <v>0</v>
      </c>
      <c r="F50" s="167">
        <v>0</v>
      </c>
      <c r="G50" s="167">
        <v>0</v>
      </c>
      <c r="H50" s="167">
        <v>0</v>
      </c>
      <c r="I50" s="190">
        <v>0</v>
      </c>
    </row>
    <row r="51" spans="2:9">
      <c r="B51" s="231" t="s">
        <v>100</v>
      </c>
      <c r="C51" s="60" t="s">
        <v>40</v>
      </c>
      <c r="D51" s="37" t="str">
        <f>$D$13</f>
        <v>Jahr 2022</v>
      </c>
      <c r="E51" s="187">
        <v>0</v>
      </c>
      <c r="F51" s="163">
        <v>0</v>
      </c>
      <c r="G51" s="163">
        <v>0</v>
      </c>
      <c r="H51" s="163">
        <v>0</v>
      </c>
      <c r="I51" s="188">
        <v>0</v>
      </c>
    </row>
    <row r="52" spans="2:9" s="141" customFormat="1">
      <c r="B52" s="231"/>
      <c r="C52" s="44"/>
      <c r="D52" s="44" t="str">
        <f>$D$14</f>
        <v>Jahr 2021</v>
      </c>
      <c r="E52" s="189">
        <v>0</v>
      </c>
      <c r="F52" s="167">
        <v>0</v>
      </c>
      <c r="G52" s="167">
        <v>0</v>
      </c>
      <c r="H52" s="167">
        <v>0</v>
      </c>
      <c r="I52" s="190">
        <v>0</v>
      </c>
    </row>
    <row r="53" spans="2:9">
      <c r="B53" s="231" t="s">
        <v>110</v>
      </c>
      <c r="C53" s="60" t="s">
        <v>41</v>
      </c>
      <c r="D53" s="37" t="str">
        <f>$D$13</f>
        <v>Jahr 2022</v>
      </c>
      <c r="E53" s="187">
        <v>0</v>
      </c>
      <c r="F53" s="163">
        <v>0</v>
      </c>
      <c r="G53" s="163">
        <v>0</v>
      </c>
      <c r="H53" s="163">
        <v>0</v>
      </c>
      <c r="I53" s="188">
        <v>0</v>
      </c>
    </row>
    <row r="54" spans="2:9" s="141" customFormat="1">
      <c r="B54" s="231"/>
      <c r="C54" s="44"/>
      <c r="D54" s="44" t="str">
        <f>$D$14</f>
        <v>Jahr 2021</v>
      </c>
      <c r="E54" s="189">
        <v>0</v>
      </c>
      <c r="F54" s="167">
        <v>0</v>
      </c>
      <c r="G54" s="167">
        <v>0</v>
      </c>
      <c r="H54" s="167">
        <v>0</v>
      </c>
      <c r="I54" s="190">
        <v>0</v>
      </c>
    </row>
    <row r="55" spans="2:9">
      <c r="B55" s="231" t="s">
        <v>111</v>
      </c>
      <c r="C55" s="60" t="s">
        <v>42</v>
      </c>
      <c r="D55" s="37" t="str">
        <f>$D$13</f>
        <v>Jahr 2022</v>
      </c>
      <c r="E55" s="187">
        <v>0</v>
      </c>
      <c r="F55" s="163">
        <v>0</v>
      </c>
      <c r="G55" s="163">
        <v>0</v>
      </c>
      <c r="H55" s="163">
        <v>0</v>
      </c>
      <c r="I55" s="188">
        <v>0</v>
      </c>
    </row>
    <row r="56" spans="2:9" s="141" customFormat="1">
      <c r="B56" s="231"/>
      <c r="C56" s="44"/>
      <c r="D56" s="44" t="str">
        <f>$D$14</f>
        <v>Jahr 2021</v>
      </c>
      <c r="E56" s="189">
        <v>0</v>
      </c>
      <c r="F56" s="167">
        <v>0</v>
      </c>
      <c r="G56" s="167">
        <v>0</v>
      </c>
      <c r="H56" s="167">
        <v>0</v>
      </c>
      <c r="I56" s="190">
        <v>0</v>
      </c>
    </row>
    <row r="57" spans="2:9">
      <c r="B57" s="231" t="s">
        <v>112</v>
      </c>
      <c r="C57" s="60" t="s">
        <v>43</v>
      </c>
      <c r="D57" s="37" t="str">
        <f>$D$13</f>
        <v>Jahr 2022</v>
      </c>
      <c r="E57" s="187">
        <v>0</v>
      </c>
      <c r="F57" s="163">
        <v>0</v>
      </c>
      <c r="G57" s="163">
        <v>0</v>
      </c>
      <c r="H57" s="163">
        <v>0</v>
      </c>
      <c r="I57" s="188">
        <v>0</v>
      </c>
    </row>
    <row r="58" spans="2:9" s="141" customFormat="1">
      <c r="B58" s="231"/>
      <c r="C58" s="44"/>
      <c r="D58" s="44" t="str">
        <f>$D$14</f>
        <v>Jahr 2021</v>
      </c>
      <c r="E58" s="189">
        <v>0</v>
      </c>
      <c r="F58" s="167">
        <v>0</v>
      </c>
      <c r="G58" s="167">
        <v>0</v>
      </c>
      <c r="H58" s="167">
        <v>0</v>
      </c>
      <c r="I58" s="190">
        <v>0</v>
      </c>
    </row>
    <row r="59" spans="2:9">
      <c r="B59" s="231" t="s">
        <v>113</v>
      </c>
      <c r="C59" s="60" t="s">
        <v>44</v>
      </c>
      <c r="D59" s="37" t="str">
        <f>$D$13</f>
        <v>Jahr 2022</v>
      </c>
      <c r="E59" s="187">
        <v>0</v>
      </c>
      <c r="F59" s="163">
        <v>0</v>
      </c>
      <c r="G59" s="163">
        <v>0</v>
      </c>
      <c r="H59" s="163">
        <v>0</v>
      </c>
      <c r="I59" s="188">
        <v>0</v>
      </c>
    </row>
    <row r="60" spans="2:9" s="141" customFormat="1">
      <c r="B60" s="231"/>
      <c r="C60" s="44"/>
      <c r="D60" s="44" t="str">
        <f>$D$14</f>
        <v>Jahr 2021</v>
      </c>
      <c r="E60" s="189">
        <v>0</v>
      </c>
      <c r="F60" s="167">
        <v>0</v>
      </c>
      <c r="G60" s="167">
        <v>0</v>
      </c>
      <c r="H60" s="167">
        <v>0</v>
      </c>
      <c r="I60" s="190">
        <v>0</v>
      </c>
    </row>
    <row r="61" spans="2:9">
      <c r="B61" s="231" t="s">
        <v>93</v>
      </c>
      <c r="C61" s="60" t="s">
        <v>45</v>
      </c>
      <c r="D61" s="37" t="str">
        <f>$D$13</f>
        <v>Jahr 2022</v>
      </c>
      <c r="E61" s="187">
        <v>0</v>
      </c>
      <c r="F61" s="163">
        <v>0</v>
      </c>
      <c r="G61" s="163">
        <v>0</v>
      </c>
      <c r="H61" s="163">
        <v>0</v>
      </c>
      <c r="I61" s="188">
        <v>0</v>
      </c>
    </row>
    <row r="62" spans="2:9" s="141" customFormat="1">
      <c r="B62" s="231"/>
      <c r="C62" s="44"/>
      <c r="D62" s="44" t="str">
        <f>$D$14</f>
        <v>Jahr 2021</v>
      </c>
      <c r="E62" s="189">
        <v>0</v>
      </c>
      <c r="F62" s="167">
        <v>0</v>
      </c>
      <c r="G62" s="167">
        <v>0</v>
      </c>
      <c r="H62" s="167">
        <v>0</v>
      </c>
      <c r="I62" s="190">
        <v>0</v>
      </c>
    </row>
    <row r="63" spans="2:9">
      <c r="B63" s="231" t="s">
        <v>114</v>
      </c>
      <c r="C63" s="60" t="s">
        <v>46</v>
      </c>
      <c r="D63" s="37" t="str">
        <f>$D$13</f>
        <v>Jahr 2022</v>
      </c>
      <c r="E63" s="187">
        <v>0</v>
      </c>
      <c r="F63" s="163">
        <v>0</v>
      </c>
      <c r="G63" s="163">
        <v>0</v>
      </c>
      <c r="H63" s="163">
        <v>0</v>
      </c>
      <c r="I63" s="188">
        <v>0</v>
      </c>
    </row>
    <row r="64" spans="2:9" s="141" customFormat="1">
      <c r="B64" s="231"/>
      <c r="C64" s="44"/>
      <c r="D64" s="44" t="str">
        <f>$D$14</f>
        <v>Jahr 2021</v>
      </c>
      <c r="E64" s="189">
        <v>0</v>
      </c>
      <c r="F64" s="167">
        <v>0</v>
      </c>
      <c r="G64" s="167">
        <v>0</v>
      </c>
      <c r="H64" s="167">
        <v>0</v>
      </c>
      <c r="I64" s="190">
        <v>0</v>
      </c>
    </row>
    <row r="65" spans="2:9">
      <c r="B65" s="231" t="s">
        <v>115</v>
      </c>
      <c r="C65" s="60" t="s">
        <v>47</v>
      </c>
      <c r="D65" s="37" t="str">
        <f>$D$13</f>
        <v>Jahr 2022</v>
      </c>
      <c r="E65" s="187">
        <v>0</v>
      </c>
      <c r="F65" s="163">
        <v>0</v>
      </c>
      <c r="G65" s="163">
        <v>0</v>
      </c>
      <c r="H65" s="163">
        <v>0</v>
      </c>
      <c r="I65" s="188">
        <v>0</v>
      </c>
    </row>
    <row r="66" spans="2:9" s="141" customFormat="1">
      <c r="B66" s="231"/>
      <c r="C66" s="44"/>
      <c r="D66" s="44" t="str">
        <f>$D$14</f>
        <v>Jahr 2021</v>
      </c>
      <c r="E66" s="189">
        <v>0</v>
      </c>
      <c r="F66" s="167">
        <v>0</v>
      </c>
      <c r="G66" s="167">
        <v>0</v>
      </c>
      <c r="H66" s="167">
        <v>0</v>
      </c>
      <c r="I66" s="190">
        <v>0</v>
      </c>
    </row>
    <row r="67" spans="2:9">
      <c r="B67" s="231" t="s">
        <v>101</v>
      </c>
      <c r="C67" s="60" t="s">
        <v>48</v>
      </c>
      <c r="D67" s="37" t="str">
        <f>$D$13</f>
        <v>Jahr 2022</v>
      </c>
      <c r="E67" s="187">
        <v>0</v>
      </c>
      <c r="F67" s="163">
        <v>0</v>
      </c>
      <c r="G67" s="163">
        <v>0</v>
      </c>
      <c r="H67" s="163">
        <v>0</v>
      </c>
      <c r="I67" s="188">
        <v>0</v>
      </c>
    </row>
    <row r="68" spans="2:9" s="141" customFormat="1">
      <c r="B68" s="231"/>
      <c r="C68" s="44"/>
      <c r="D68" s="44" t="str">
        <f>$D$14</f>
        <v>Jahr 2021</v>
      </c>
      <c r="E68" s="189">
        <v>0</v>
      </c>
      <c r="F68" s="167">
        <v>0</v>
      </c>
      <c r="G68" s="167">
        <v>0</v>
      </c>
      <c r="H68" s="167">
        <v>0</v>
      </c>
      <c r="I68" s="190">
        <v>0</v>
      </c>
    </row>
    <row r="69" spans="2:9">
      <c r="B69" s="231" t="s">
        <v>116</v>
      </c>
      <c r="C69" s="60" t="s">
        <v>49</v>
      </c>
      <c r="D69" s="37" t="str">
        <f>$D$13</f>
        <v>Jahr 2022</v>
      </c>
      <c r="E69" s="187">
        <v>0</v>
      </c>
      <c r="F69" s="163">
        <v>0</v>
      </c>
      <c r="G69" s="163">
        <v>0</v>
      </c>
      <c r="H69" s="163">
        <v>0</v>
      </c>
      <c r="I69" s="188">
        <v>0</v>
      </c>
    </row>
    <row r="70" spans="2:9" s="141" customFormat="1">
      <c r="B70" s="231"/>
      <c r="C70" s="44"/>
      <c r="D70" s="44" t="str">
        <f>$D$14</f>
        <v>Jahr 2021</v>
      </c>
      <c r="E70" s="189">
        <v>0</v>
      </c>
      <c r="F70" s="167">
        <v>0</v>
      </c>
      <c r="G70" s="167">
        <v>0</v>
      </c>
      <c r="H70" s="167">
        <v>0</v>
      </c>
      <c r="I70" s="190">
        <v>0</v>
      </c>
    </row>
    <row r="71" spans="2:9">
      <c r="B71" s="231" t="s">
        <v>117</v>
      </c>
      <c r="C71" s="60" t="s">
        <v>50</v>
      </c>
      <c r="D71" s="37" t="str">
        <f>$D$13</f>
        <v>Jahr 2022</v>
      </c>
      <c r="E71" s="187">
        <v>0</v>
      </c>
      <c r="F71" s="163">
        <v>0</v>
      </c>
      <c r="G71" s="163">
        <v>0</v>
      </c>
      <c r="H71" s="163">
        <v>0</v>
      </c>
      <c r="I71" s="188">
        <v>0</v>
      </c>
    </row>
    <row r="72" spans="2:9" s="141" customFormat="1">
      <c r="B72" s="231"/>
      <c r="C72" s="44"/>
      <c r="D72" s="44" t="str">
        <f>$D$14</f>
        <v>Jahr 2021</v>
      </c>
      <c r="E72" s="189">
        <v>0</v>
      </c>
      <c r="F72" s="167">
        <v>0</v>
      </c>
      <c r="G72" s="167">
        <v>0</v>
      </c>
      <c r="H72" s="167">
        <v>0</v>
      </c>
      <c r="I72" s="190">
        <v>0</v>
      </c>
    </row>
    <row r="73" spans="2:9">
      <c r="B73" s="231" t="s">
        <v>91</v>
      </c>
      <c r="C73" s="60" t="s">
        <v>51</v>
      </c>
      <c r="D73" s="37" t="str">
        <f>$D$13</f>
        <v>Jahr 2022</v>
      </c>
      <c r="E73" s="187">
        <v>0</v>
      </c>
      <c r="F73" s="163">
        <v>0</v>
      </c>
      <c r="G73" s="163">
        <v>0</v>
      </c>
      <c r="H73" s="163">
        <v>0</v>
      </c>
      <c r="I73" s="188">
        <v>0</v>
      </c>
    </row>
    <row r="74" spans="2:9" s="141" customFormat="1">
      <c r="B74" s="231"/>
      <c r="C74" s="44"/>
      <c r="D74" s="44" t="str">
        <f>$D$14</f>
        <v>Jahr 2021</v>
      </c>
      <c r="E74" s="189">
        <v>0</v>
      </c>
      <c r="F74" s="167">
        <v>0</v>
      </c>
      <c r="G74" s="167">
        <v>0</v>
      </c>
      <c r="H74" s="167">
        <v>0</v>
      </c>
      <c r="I74" s="190">
        <v>0</v>
      </c>
    </row>
    <row r="75" spans="2:9">
      <c r="B75" s="231" t="s">
        <v>92</v>
      </c>
      <c r="C75" s="60" t="s">
        <v>52</v>
      </c>
      <c r="D75" s="37" t="str">
        <f>$D$13</f>
        <v>Jahr 2022</v>
      </c>
      <c r="E75" s="187">
        <v>0</v>
      </c>
      <c r="F75" s="163">
        <v>0</v>
      </c>
      <c r="G75" s="163">
        <v>0</v>
      </c>
      <c r="H75" s="163">
        <v>0</v>
      </c>
      <c r="I75" s="188">
        <v>0</v>
      </c>
    </row>
    <row r="76" spans="2:9" s="141" customFormat="1">
      <c r="B76" s="231"/>
      <c r="C76" s="44"/>
      <c r="D76" s="44" t="str">
        <f>$D$14</f>
        <v>Jahr 2021</v>
      </c>
      <c r="E76" s="189">
        <v>0</v>
      </c>
      <c r="F76" s="167">
        <v>0</v>
      </c>
      <c r="G76" s="167">
        <v>0</v>
      </c>
      <c r="H76" s="167">
        <v>0</v>
      </c>
      <c r="I76" s="190">
        <v>0</v>
      </c>
    </row>
    <row r="77" spans="2:9">
      <c r="B77" s="231" t="s">
        <v>118</v>
      </c>
      <c r="C77" s="60" t="s">
        <v>70</v>
      </c>
      <c r="D77" s="37" t="str">
        <f>$D$13</f>
        <v>Jahr 2022</v>
      </c>
      <c r="E77" s="187">
        <v>0</v>
      </c>
      <c r="F77" s="163">
        <v>0</v>
      </c>
      <c r="G77" s="163">
        <v>0</v>
      </c>
      <c r="H77" s="163">
        <v>0</v>
      </c>
      <c r="I77" s="188">
        <v>0</v>
      </c>
    </row>
    <row r="78" spans="2:9" s="141" customFormat="1">
      <c r="B78" s="231"/>
      <c r="C78" s="44"/>
      <c r="D78" s="44" t="str">
        <f>$D$14</f>
        <v>Jahr 2021</v>
      </c>
      <c r="E78" s="189">
        <v>0</v>
      </c>
      <c r="F78" s="167">
        <v>0</v>
      </c>
      <c r="G78" s="167">
        <v>0</v>
      </c>
      <c r="H78" s="167">
        <v>0</v>
      </c>
      <c r="I78" s="190">
        <v>0</v>
      </c>
    </row>
    <row r="79" spans="2:9">
      <c r="B79" s="231" t="s">
        <v>89</v>
      </c>
      <c r="C79" s="60" t="s">
        <v>71</v>
      </c>
      <c r="D79" s="37" t="str">
        <f>$D$13</f>
        <v>Jahr 2022</v>
      </c>
      <c r="E79" s="187">
        <v>0</v>
      </c>
      <c r="F79" s="163">
        <v>0</v>
      </c>
      <c r="G79" s="163">
        <v>0</v>
      </c>
      <c r="H79" s="163">
        <v>0</v>
      </c>
      <c r="I79" s="188">
        <v>0</v>
      </c>
    </row>
    <row r="80" spans="2:9" s="141" customFormat="1">
      <c r="B80" s="231"/>
      <c r="C80" s="44"/>
      <c r="D80" s="44" t="str">
        <f>$D$14</f>
        <v>Jahr 2021</v>
      </c>
      <c r="E80" s="189">
        <v>0</v>
      </c>
      <c r="F80" s="167">
        <v>0</v>
      </c>
      <c r="G80" s="167">
        <v>0</v>
      </c>
      <c r="H80" s="167">
        <v>0</v>
      </c>
      <c r="I80" s="190">
        <v>0</v>
      </c>
    </row>
    <row r="81" spans="2:9">
      <c r="B81" s="231" t="s">
        <v>94</v>
      </c>
      <c r="C81" s="60" t="s">
        <v>72</v>
      </c>
      <c r="D81" s="37" t="str">
        <f>$D$13</f>
        <v>Jahr 2022</v>
      </c>
      <c r="E81" s="187">
        <v>0</v>
      </c>
      <c r="F81" s="163">
        <v>0</v>
      </c>
      <c r="G81" s="163">
        <v>0</v>
      </c>
      <c r="H81" s="163">
        <v>0</v>
      </c>
      <c r="I81" s="188">
        <v>0</v>
      </c>
    </row>
    <row r="82" spans="2:9" s="141" customFormat="1">
      <c r="B82" s="231"/>
      <c r="C82" s="44"/>
      <c r="D82" s="44" t="str">
        <f>$D$14</f>
        <v>Jahr 2021</v>
      </c>
      <c r="E82" s="189">
        <v>0</v>
      </c>
      <c r="F82" s="167">
        <v>0</v>
      </c>
      <c r="G82" s="167">
        <v>0</v>
      </c>
      <c r="H82" s="167">
        <v>0</v>
      </c>
      <c r="I82" s="190">
        <v>0</v>
      </c>
    </row>
    <row r="83" spans="2:9">
      <c r="B83" s="231" t="s">
        <v>119</v>
      </c>
      <c r="C83" s="60" t="s">
        <v>73</v>
      </c>
      <c r="D83" s="37" t="str">
        <f>$D$13</f>
        <v>Jahr 2022</v>
      </c>
      <c r="E83" s="187">
        <v>0</v>
      </c>
      <c r="F83" s="163">
        <v>0</v>
      </c>
      <c r="G83" s="163">
        <v>0</v>
      </c>
      <c r="H83" s="163">
        <v>0</v>
      </c>
      <c r="I83" s="188">
        <v>0</v>
      </c>
    </row>
    <row r="84" spans="2:9" s="141" customFormat="1">
      <c r="B84" s="231"/>
      <c r="C84" s="44"/>
      <c r="D84" s="44" t="str">
        <f>$D$14</f>
        <v>Jahr 2021</v>
      </c>
      <c r="E84" s="189">
        <v>0</v>
      </c>
      <c r="F84" s="167">
        <v>0</v>
      </c>
      <c r="G84" s="167">
        <v>0</v>
      </c>
      <c r="H84" s="167">
        <v>0</v>
      </c>
      <c r="I84" s="190">
        <v>0</v>
      </c>
    </row>
    <row r="85" spans="2:9">
      <c r="B85" s="231" t="s">
        <v>120</v>
      </c>
      <c r="C85" s="60" t="s">
        <v>74</v>
      </c>
      <c r="D85" s="37" t="str">
        <f>$D$13</f>
        <v>Jahr 2022</v>
      </c>
      <c r="E85" s="187">
        <v>0</v>
      </c>
      <c r="F85" s="163">
        <v>0</v>
      </c>
      <c r="G85" s="163">
        <v>0</v>
      </c>
      <c r="H85" s="163">
        <v>0</v>
      </c>
      <c r="I85" s="188">
        <v>0</v>
      </c>
    </row>
    <row r="86" spans="2:9" s="141" customFormat="1">
      <c r="B86" s="231"/>
      <c r="C86" s="44"/>
      <c r="D86" s="44" t="str">
        <f>$D$14</f>
        <v>Jahr 2021</v>
      </c>
      <c r="E86" s="189">
        <v>0</v>
      </c>
      <c r="F86" s="167">
        <v>0</v>
      </c>
      <c r="G86" s="167">
        <v>0</v>
      </c>
      <c r="H86" s="167">
        <v>0</v>
      </c>
      <c r="I86" s="190">
        <v>0</v>
      </c>
    </row>
    <row r="87" spans="2:9">
      <c r="B87" s="231" t="s">
        <v>121</v>
      </c>
      <c r="C87" s="60" t="s">
        <v>75</v>
      </c>
      <c r="D87" s="37" t="str">
        <f>$D$13</f>
        <v>Jahr 2022</v>
      </c>
      <c r="E87" s="187">
        <v>0</v>
      </c>
      <c r="F87" s="163">
        <v>0</v>
      </c>
      <c r="G87" s="163">
        <v>0</v>
      </c>
      <c r="H87" s="163">
        <v>0</v>
      </c>
      <c r="I87" s="188">
        <v>0</v>
      </c>
    </row>
    <row r="88" spans="2:9" s="141" customFormat="1">
      <c r="B88" s="251"/>
      <c r="C88" s="252"/>
      <c r="D88" s="252" t="str">
        <f>$D$14</f>
        <v>Jahr 2021</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2016-08-26T21:43:58Z</cp:lastPrinted>
  <dcterms:created xsi:type="dcterms:W3CDTF">2004-12-14T13:06:41Z</dcterms:created>
  <dcterms:modified xsi:type="dcterms:W3CDTF">2022-07-21T10:57:19Z</dcterms:modified>
</cp:coreProperties>
</file>